
<file path=[Content_Types].xml><?xml version="1.0" encoding="utf-8"?>
<Types xmlns="http://schemas.openxmlformats.org/package/2006/content-types">
  <Override PartName="/xl/charts/chart6.xml" ContentType="application/vnd.openxmlformats-officedocument.drawingml.char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docProps/core.xml" ContentType="application/vnd.openxmlformats-package.core-properties+xml"/>
  <Default Extension="bin" ContentType="application/vnd.openxmlformats-officedocument.spreadsheetml.printerSettings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drawings/drawing9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535" yWindow="120" windowWidth="7905" windowHeight="7650" activeTab="1"/>
  </bookViews>
  <sheets>
    <sheet name="ниже мин" sheetId="27" r:id="rId1"/>
    <sheet name="общие св" sheetId="22" r:id="rId2"/>
    <sheet name="рус" sheetId="1" r:id="rId3"/>
    <sheet name="мат проф" sheetId="3" r:id="rId4"/>
    <sheet name="биология" sheetId="4" r:id="rId5"/>
    <sheet name="химия" sheetId="28" r:id="rId6"/>
    <sheet name="общест" sheetId="7" r:id="rId7"/>
    <sheet name="ист" sheetId="6" r:id="rId8"/>
    <sheet name="ИКТ" sheetId="13" r:id="rId9"/>
    <sheet name="лит" sheetId="31" r:id="rId10"/>
    <sheet name="геогр" sheetId="20" r:id="rId11"/>
    <sheet name="физика" sheetId="30" r:id="rId12"/>
    <sheet name="англ" sheetId="29" r:id="rId13"/>
  </sheets>
  <externalReferences>
    <externalReference r:id="rId14"/>
  </externalReferences>
  <definedNames>
    <definedName name="S1_FileName" hidden="1">[1]XLR_NoRangeSheet!$G$6</definedName>
    <definedName name="S1_FName1" hidden="1">[1]XLR_NoRangeSheet!$I$6</definedName>
    <definedName name="S1_FName10" hidden="1">[1]XLR_NoRangeSheet!$R$6</definedName>
    <definedName name="S1_FName11" hidden="1">[1]XLR_NoRangeSheet!$S$6</definedName>
    <definedName name="S1_FName12" hidden="1">[1]XLR_NoRangeSheet!$T$6</definedName>
    <definedName name="S1_FName13" hidden="1">[1]XLR_NoRangeSheet!$U$6</definedName>
    <definedName name="S1_FName14" hidden="1">[1]XLR_NoRangeSheet!$V$6</definedName>
    <definedName name="S1_FName15" hidden="1">[1]XLR_NoRangeSheet!$W$6</definedName>
    <definedName name="S1_FName18" hidden="1">[1]XLR_NoRangeSheet!$Z$6</definedName>
    <definedName name="S1_FName2" hidden="1">[1]XLR_NoRangeSheet!$J$6</definedName>
    <definedName name="S1_FName3" hidden="1">[1]XLR_NoRangeSheet!$K$6</definedName>
    <definedName name="S1_FName4" hidden="1">[1]XLR_NoRangeSheet!$L$6</definedName>
    <definedName name="S1_FName5" hidden="1">[1]XLR_NoRangeSheet!$M$6</definedName>
    <definedName name="S1_FName6" hidden="1">[1]XLR_NoRangeSheet!$N$6</definedName>
    <definedName name="S1_InstType" hidden="1">[1]XLR_NoRangeSheet!$D$6</definedName>
    <definedName name="S1_MinBall" hidden="1">[1]XLR_NoRangeSheet!$H$6</definedName>
    <definedName name="S1_SchoolCode" hidden="1">[1]XLR_NoRangeSheet!$E$6</definedName>
    <definedName name="S1_SubjectCode" hidden="1">[1]XLR_NoRangeSheet!$F$6</definedName>
    <definedName name="S1_Title" hidden="1">[1]XLR_NoRangeSheet!$C$6</definedName>
    <definedName name="SecondSheetRange" localSheetId="12">#REF!</definedName>
    <definedName name="SecondSheetRange" localSheetId="9">#REF!</definedName>
    <definedName name="SecondSheetRange" localSheetId="11">#REF!</definedName>
    <definedName name="SecondSheetRange" localSheetId="5">#REF!</definedName>
    <definedName name="SecondSheetRange">#REF!</definedName>
  </definedNames>
  <calcPr calcId="124519" calcOnSave="0"/>
</workbook>
</file>

<file path=xl/calcChain.xml><?xml version="1.0" encoding="utf-8"?>
<calcChain xmlns="http://schemas.openxmlformats.org/spreadsheetml/2006/main">
  <c r="O15" i="22"/>
  <c r="E27" i="27"/>
  <c r="I54" i="22"/>
  <c r="F54"/>
  <c r="G54" s="1"/>
  <c r="E54"/>
  <c r="D54"/>
  <c r="C54"/>
  <c r="G53"/>
  <c r="I52"/>
  <c r="G52"/>
  <c r="G51"/>
  <c r="I50"/>
  <c r="G50"/>
  <c r="G49"/>
  <c r="G48"/>
  <c r="G47"/>
  <c r="G46"/>
  <c r="I45"/>
  <c r="G45"/>
  <c r="I44"/>
  <c r="G44"/>
  <c r="I43"/>
  <c r="G43"/>
  <c r="N15"/>
  <c r="M15"/>
  <c r="L15"/>
  <c r="K15"/>
  <c r="Q15" s="1"/>
  <c r="O14"/>
  <c r="Q13"/>
  <c r="O13"/>
  <c r="O12"/>
  <c r="Q11"/>
  <c r="O11"/>
  <c r="O10"/>
  <c r="O9"/>
  <c r="O8"/>
  <c r="O7"/>
  <c r="Q6"/>
  <c r="O6"/>
  <c r="Q5"/>
  <c r="O5"/>
  <c r="Q4"/>
  <c r="O4"/>
  <c r="V16" i="29"/>
  <c r="V16" i="6"/>
  <c r="Q22" i="27"/>
  <c r="Q23"/>
  <c r="Q24"/>
  <c r="Q25"/>
  <c r="Q26"/>
  <c r="Q28"/>
  <c r="Q29"/>
  <c r="Q30"/>
  <c r="Q31"/>
  <c r="Q21"/>
  <c r="P32"/>
  <c r="G33" i="22"/>
  <c r="D16" i="7"/>
  <c r="V10" i="31"/>
  <c r="H22" i="27"/>
  <c r="H23"/>
  <c r="H24"/>
  <c r="H25"/>
  <c r="H26"/>
  <c r="H27"/>
  <c r="H28"/>
  <c r="H29"/>
  <c r="H30"/>
  <c r="H31"/>
  <c r="O32"/>
  <c r="N22"/>
  <c r="N23"/>
  <c r="N24"/>
  <c r="N25"/>
  <c r="N26"/>
  <c r="N27"/>
  <c r="N28"/>
  <c r="N29"/>
  <c r="N30"/>
  <c r="N31"/>
  <c r="N21"/>
  <c r="L32"/>
  <c r="M32"/>
  <c r="K23"/>
  <c r="H21"/>
  <c r="G32"/>
  <c r="F32"/>
  <c r="R16"/>
  <c r="E22"/>
  <c r="E23"/>
  <c r="E24"/>
  <c r="E25"/>
  <c r="E26"/>
  <c r="E28"/>
  <c r="E29"/>
  <c r="E30"/>
  <c r="E21"/>
  <c r="D32"/>
  <c r="C32"/>
  <c r="R6"/>
  <c r="R7"/>
  <c r="R9"/>
  <c r="R5"/>
  <c r="O6"/>
  <c r="O7"/>
  <c r="O8"/>
  <c r="O9"/>
  <c r="O10"/>
  <c r="O11"/>
  <c r="O12"/>
  <c r="O13"/>
  <c r="O14"/>
  <c r="O15"/>
  <c r="O5"/>
  <c r="N16"/>
  <c r="M16"/>
  <c r="W16" i="1"/>
  <c r="W6" i="3"/>
  <c r="W7"/>
  <c r="W8"/>
  <c r="W9"/>
  <c r="W10"/>
  <c r="W12"/>
  <c r="W13"/>
  <c r="W14"/>
  <c r="W15"/>
  <c r="W16"/>
  <c r="W5"/>
  <c r="U6"/>
  <c r="U7"/>
  <c r="U8"/>
  <c r="U9"/>
  <c r="U10"/>
  <c r="U12"/>
  <c r="U13"/>
  <c r="U14"/>
  <c r="U15"/>
  <c r="U16"/>
  <c r="U5"/>
  <c r="S6"/>
  <c r="S7"/>
  <c r="S8"/>
  <c r="S9"/>
  <c r="S10"/>
  <c r="S12"/>
  <c r="S13"/>
  <c r="S14"/>
  <c r="S15"/>
  <c r="S16"/>
  <c r="S5"/>
  <c r="Q6"/>
  <c r="Q7"/>
  <c r="Q8"/>
  <c r="Q9"/>
  <c r="Q10"/>
  <c r="Q12"/>
  <c r="Q13"/>
  <c r="Q14"/>
  <c r="Q15"/>
  <c r="Q16"/>
  <c r="Q5"/>
  <c r="O6"/>
  <c r="O7"/>
  <c r="O8"/>
  <c r="O9"/>
  <c r="O10"/>
  <c r="O12"/>
  <c r="O13"/>
  <c r="O14"/>
  <c r="O15"/>
  <c r="O16"/>
  <c r="O5"/>
  <c r="M6"/>
  <c r="M7"/>
  <c r="M8"/>
  <c r="M9"/>
  <c r="M10"/>
  <c r="M12"/>
  <c r="M13"/>
  <c r="M14"/>
  <c r="M15"/>
  <c r="M16"/>
  <c r="M5"/>
  <c r="K6"/>
  <c r="K7"/>
  <c r="K8"/>
  <c r="K9"/>
  <c r="K10"/>
  <c r="K12"/>
  <c r="K13"/>
  <c r="K14"/>
  <c r="K15"/>
  <c r="K16"/>
  <c r="K5"/>
  <c r="I6"/>
  <c r="I7"/>
  <c r="I8"/>
  <c r="I9"/>
  <c r="I10"/>
  <c r="I12"/>
  <c r="I13"/>
  <c r="I14"/>
  <c r="I15"/>
  <c r="I16"/>
  <c r="I5"/>
  <c r="G6"/>
  <c r="G7"/>
  <c r="G8"/>
  <c r="G9"/>
  <c r="G10"/>
  <c r="G12"/>
  <c r="G13"/>
  <c r="G14"/>
  <c r="G15"/>
  <c r="G16"/>
  <c r="G5"/>
  <c r="I6" i="27"/>
  <c r="I7"/>
  <c r="I8"/>
  <c r="I9"/>
  <c r="I10"/>
  <c r="I12"/>
  <c r="I13"/>
  <c r="I14"/>
  <c r="I15"/>
  <c r="I5"/>
  <c r="G16"/>
  <c r="H16"/>
  <c r="I16" s="1"/>
  <c r="F6"/>
  <c r="F7"/>
  <c r="F8"/>
  <c r="F9"/>
  <c r="F10"/>
  <c r="F11"/>
  <c r="F12"/>
  <c r="F13"/>
  <c r="F14"/>
  <c r="F15"/>
  <c r="F5"/>
  <c r="D15" i="22"/>
  <c r="T16" i="7"/>
  <c r="D16" i="4"/>
  <c r="D16" i="28"/>
  <c r="D15"/>
  <c r="D16" i="3"/>
  <c r="U6" i="6"/>
  <c r="U7"/>
  <c r="U8"/>
  <c r="U9"/>
  <c r="U10"/>
  <c r="U11"/>
  <c r="U12"/>
  <c r="U13"/>
  <c r="U14"/>
  <c r="U15"/>
  <c r="S6"/>
  <c r="S7"/>
  <c r="S8"/>
  <c r="S9"/>
  <c r="S10"/>
  <c r="S11"/>
  <c r="S12"/>
  <c r="S13"/>
  <c r="S14"/>
  <c r="S15"/>
  <c r="Q6"/>
  <c r="Q7"/>
  <c r="Q8"/>
  <c r="Q9"/>
  <c r="Q10"/>
  <c r="Q11"/>
  <c r="Q12"/>
  <c r="Q13"/>
  <c r="Q14"/>
  <c r="Q15"/>
  <c r="O6"/>
  <c r="O7"/>
  <c r="O8"/>
  <c r="O9"/>
  <c r="O10"/>
  <c r="O11"/>
  <c r="O12"/>
  <c r="O13"/>
  <c r="O14"/>
  <c r="O15"/>
  <c r="M10"/>
  <c r="M11"/>
  <c r="M12"/>
  <c r="M13"/>
  <c r="M14"/>
  <c r="M15"/>
  <c r="K9"/>
  <c r="K10"/>
  <c r="K11"/>
  <c r="K12"/>
  <c r="K13"/>
  <c r="K14"/>
  <c r="K15"/>
  <c r="I10"/>
  <c r="I11"/>
  <c r="I12"/>
  <c r="I13"/>
  <c r="I14"/>
  <c r="I15"/>
  <c r="G10"/>
  <c r="G11"/>
  <c r="G12"/>
  <c r="G13"/>
  <c r="G14"/>
  <c r="G15"/>
  <c r="E10"/>
  <c r="E11"/>
  <c r="E12"/>
  <c r="E13"/>
  <c r="E14"/>
  <c r="E15"/>
  <c r="T16" i="30"/>
  <c r="R16"/>
  <c r="P16"/>
  <c r="N16"/>
  <c r="L16"/>
  <c r="J16"/>
  <c r="H16"/>
  <c r="F16"/>
  <c r="V16"/>
  <c r="U15"/>
  <c r="M6"/>
  <c r="M7"/>
  <c r="M8"/>
  <c r="M9"/>
  <c r="M10"/>
  <c r="M12"/>
  <c r="M13"/>
  <c r="M14"/>
  <c r="M15"/>
  <c r="M5"/>
  <c r="E9"/>
  <c r="E10"/>
  <c r="K6" i="6"/>
  <c r="K7"/>
  <c r="K8"/>
  <c r="I6"/>
  <c r="I7"/>
  <c r="I8"/>
  <c r="I9"/>
  <c r="G6"/>
  <c r="G7"/>
  <c r="G8"/>
  <c r="G9"/>
  <c r="M6"/>
  <c r="M7"/>
  <c r="M8"/>
  <c r="M9"/>
  <c r="M5"/>
  <c r="C15" i="22"/>
  <c r="B15"/>
  <c r="U7" i="29"/>
  <c r="U8"/>
  <c r="U10"/>
  <c r="U13"/>
  <c r="S7"/>
  <c r="S8"/>
  <c r="S10"/>
  <c r="S13"/>
  <c r="Q7"/>
  <c r="Q8"/>
  <c r="Q10"/>
  <c r="Q13"/>
  <c r="O7"/>
  <c r="O8"/>
  <c r="O10"/>
  <c r="O13"/>
  <c r="M7"/>
  <c r="M8"/>
  <c r="M10"/>
  <c r="M13"/>
  <c r="K7"/>
  <c r="K8"/>
  <c r="K10"/>
  <c r="K13"/>
  <c r="I7"/>
  <c r="I8"/>
  <c r="I10"/>
  <c r="I13"/>
  <c r="G7"/>
  <c r="G8"/>
  <c r="G10"/>
  <c r="G13"/>
  <c r="E6"/>
  <c r="E7"/>
  <c r="E8"/>
  <c r="E9"/>
  <c r="E10"/>
  <c r="E11"/>
  <c r="E12"/>
  <c r="E13"/>
  <c r="E14"/>
  <c r="D15" i="1"/>
  <c r="D14"/>
  <c r="D13"/>
  <c r="D12"/>
  <c r="D11"/>
  <c r="D10"/>
  <c r="D9"/>
  <c r="D8"/>
  <c r="D7"/>
  <c r="D6"/>
  <c r="D5"/>
  <c r="D16" i="27"/>
  <c r="E16"/>
  <c r="F16" s="1"/>
  <c r="E16" i="1"/>
  <c r="K16" i="27"/>
  <c r="L15"/>
  <c r="L14"/>
  <c r="L13"/>
  <c r="R12"/>
  <c r="L12"/>
  <c r="R11"/>
  <c r="L11"/>
  <c r="L10"/>
  <c r="L9"/>
  <c r="L8"/>
  <c r="L7"/>
  <c r="L6"/>
  <c r="L5"/>
  <c r="AD24" i="22"/>
  <c r="AD23"/>
  <c r="AD22"/>
  <c r="O16" i="27" l="1"/>
  <c r="Q32"/>
  <c r="N32"/>
  <c r="H32"/>
  <c r="E32"/>
  <c r="D16" i="1"/>
  <c r="T6" i="20"/>
  <c r="R6"/>
  <c r="P6"/>
  <c r="N6"/>
  <c r="L6"/>
  <c r="J6"/>
  <c r="H6"/>
  <c r="F6"/>
  <c r="G6" s="1"/>
  <c r="D6"/>
  <c r="U5"/>
  <c r="S5"/>
  <c r="Q5"/>
  <c r="O5"/>
  <c r="M5"/>
  <c r="K5"/>
  <c r="I5"/>
  <c r="G5"/>
  <c r="E5"/>
  <c r="S5" i="13"/>
  <c r="S6"/>
  <c r="S7"/>
  <c r="S8"/>
  <c r="R8"/>
  <c r="Q5"/>
  <c r="Q6"/>
  <c r="Q7"/>
  <c r="Q8"/>
  <c r="P8"/>
  <c r="O5"/>
  <c r="O6"/>
  <c r="O7"/>
  <c r="O8"/>
  <c r="M8"/>
  <c r="L8"/>
  <c r="K5"/>
  <c r="K6"/>
  <c r="K7"/>
  <c r="K8"/>
  <c r="J8"/>
  <c r="I5"/>
  <c r="I6"/>
  <c r="I7"/>
  <c r="I8"/>
  <c r="H8"/>
  <c r="G8"/>
  <c r="F8"/>
  <c r="Q6" i="31"/>
  <c r="Q7"/>
  <c r="Q8"/>
  <c r="Q9"/>
  <c r="S6"/>
  <c r="S7"/>
  <c r="S8"/>
  <c r="S9"/>
  <c r="O6"/>
  <c r="O7"/>
  <c r="O8"/>
  <c r="O9"/>
  <c r="M6"/>
  <c r="M7"/>
  <c r="M8"/>
  <c r="M9"/>
  <c r="M5"/>
  <c r="D10"/>
  <c r="O10" s="1"/>
  <c r="J33" i="22"/>
  <c r="I33"/>
  <c r="F33"/>
  <c r="H33"/>
  <c r="L33"/>
  <c r="M33"/>
  <c r="N33"/>
  <c r="C33"/>
  <c r="I6" i="20" l="1"/>
  <c r="Q6"/>
  <c r="U6"/>
  <c r="K6"/>
  <c r="O6"/>
  <c r="S6"/>
  <c r="M6"/>
  <c r="C16" i="27"/>
  <c r="U5" i="30"/>
  <c r="U6"/>
  <c r="Q7"/>
  <c r="U8"/>
  <c r="Q9"/>
  <c r="Q10"/>
  <c r="I12"/>
  <c r="Q14"/>
  <c r="E15"/>
  <c r="T10" i="31"/>
  <c r="R10"/>
  <c r="P10"/>
  <c r="N10"/>
  <c r="L10"/>
  <c r="J10"/>
  <c r="H10"/>
  <c r="F10"/>
  <c r="S5"/>
  <c r="C16" i="30"/>
  <c r="U14"/>
  <c r="E14"/>
  <c r="Q13"/>
  <c r="I13"/>
  <c r="S13"/>
  <c r="E12"/>
  <c r="Q8"/>
  <c r="I8"/>
  <c r="S8"/>
  <c r="Q6"/>
  <c r="I6"/>
  <c r="S6"/>
  <c r="T16" i="29"/>
  <c r="R16"/>
  <c r="P16"/>
  <c r="N16"/>
  <c r="L16"/>
  <c r="J16"/>
  <c r="H16"/>
  <c r="F16"/>
  <c r="C16"/>
  <c r="T16" i="4"/>
  <c r="R16"/>
  <c r="P16"/>
  <c r="N16"/>
  <c r="L16"/>
  <c r="J16"/>
  <c r="H16"/>
  <c r="F16"/>
  <c r="U6"/>
  <c r="U7"/>
  <c r="U8"/>
  <c r="U9"/>
  <c r="U10"/>
  <c r="U11"/>
  <c r="U12"/>
  <c r="S13"/>
  <c r="U14"/>
  <c r="S15"/>
  <c r="S5"/>
  <c r="R16" i="6"/>
  <c r="T16"/>
  <c r="P16"/>
  <c r="N16"/>
  <c r="L16"/>
  <c r="J16"/>
  <c r="H16"/>
  <c r="F16"/>
  <c r="S8" i="7"/>
  <c r="O10"/>
  <c r="M11"/>
  <c r="K15"/>
  <c r="S5"/>
  <c r="R6" i="28"/>
  <c r="T7"/>
  <c r="R8"/>
  <c r="R9"/>
  <c r="R10"/>
  <c r="R11"/>
  <c r="R12"/>
  <c r="R13"/>
  <c r="R14"/>
  <c r="R15"/>
  <c r="L5"/>
  <c r="S16"/>
  <c r="Q16"/>
  <c r="O16"/>
  <c r="M16"/>
  <c r="K16"/>
  <c r="I16"/>
  <c r="G16"/>
  <c r="E16"/>
  <c r="C16"/>
  <c r="F7" i="1"/>
  <c r="H8"/>
  <c r="H9"/>
  <c r="F10"/>
  <c r="H11"/>
  <c r="H12"/>
  <c r="H13"/>
  <c r="F14"/>
  <c r="H15"/>
  <c r="H5"/>
  <c r="E6" i="3"/>
  <c r="E7"/>
  <c r="E8"/>
  <c r="E9"/>
  <c r="E10"/>
  <c r="E11"/>
  <c r="E12"/>
  <c r="E13"/>
  <c r="E14"/>
  <c r="E15"/>
  <c r="E5"/>
  <c r="M5" i="13"/>
  <c r="M6"/>
  <c r="M7"/>
  <c r="G5"/>
  <c r="G6"/>
  <c r="G7"/>
  <c r="S4"/>
  <c r="Q4"/>
  <c r="M4"/>
  <c r="K4"/>
  <c r="I4"/>
  <c r="D8"/>
  <c r="E7"/>
  <c r="E6"/>
  <c r="E5"/>
  <c r="O4"/>
  <c r="G4"/>
  <c r="E4"/>
  <c r="C16" i="6"/>
  <c r="U5"/>
  <c r="S5"/>
  <c r="Q5"/>
  <c r="O5"/>
  <c r="K5"/>
  <c r="I5"/>
  <c r="G5"/>
  <c r="E5"/>
  <c r="U5" i="4"/>
  <c r="Q5"/>
  <c r="M5"/>
  <c r="I5"/>
  <c r="G6"/>
  <c r="G7"/>
  <c r="G8"/>
  <c r="G9"/>
  <c r="G10"/>
  <c r="G11"/>
  <c r="G12"/>
  <c r="G13"/>
  <c r="G14"/>
  <c r="G15"/>
  <c r="E7"/>
  <c r="E8"/>
  <c r="E9"/>
  <c r="E10"/>
  <c r="E11"/>
  <c r="E12"/>
  <c r="E13"/>
  <c r="E14"/>
  <c r="E15"/>
  <c r="F5" i="1"/>
  <c r="J5"/>
  <c r="N5"/>
  <c r="R5"/>
  <c r="V5"/>
  <c r="F6"/>
  <c r="H6"/>
  <c r="J6"/>
  <c r="L6"/>
  <c r="N6"/>
  <c r="P6"/>
  <c r="R6"/>
  <c r="T6"/>
  <c r="V6"/>
  <c r="V7"/>
  <c r="F8"/>
  <c r="N8"/>
  <c r="V8"/>
  <c r="F9"/>
  <c r="J9"/>
  <c r="N9"/>
  <c r="R9"/>
  <c r="V9"/>
  <c r="H10"/>
  <c r="L10"/>
  <c r="P10"/>
  <c r="T10"/>
  <c r="F11"/>
  <c r="J11"/>
  <c r="N11"/>
  <c r="R11"/>
  <c r="V11"/>
  <c r="F12"/>
  <c r="N12"/>
  <c r="V12"/>
  <c r="F13"/>
  <c r="V13"/>
  <c r="L14"/>
  <c r="T14"/>
  <c r="F15"/>
  <c r="N15"/>
  <c r="V15"/>
  <c r="G16"/>
  <c r="I16"/>
  <c r="K16"/>
  <c r="M16"/>
  <c r="O16"/>
  <c r="Q16"/>
  <c r="S16"/>
  <c r="U16"/>
  <c r="C16" i="7"/>
  <c r="C16" i="4"/>
  <c r="C16" i="3"/>
  <c r="C16" i="1"/>
  <c r="S6" i="7"/>
  <c r="S7"/>
  <c r="S9"/>
  <c r="S10"/>
  <c r="S11"/>
  <c r="S12"/>
  <c r="S13"/>
  <c r="S14"/>
  <c r="S15"/>
  <c r="Q6"/>
  <c r="Q7"/>
  <c r="Q9"/>
  <c r="Q10"/>
  <c r="Q11"/>
  <c r="Q12"/>
  <c r="Q13"/>
  <c r="Q14"/>
  <c r="Q15"/>
  <c r="O7"/>
  <c r="O9"/>
  <c r="O11"/>
  <c r="O12"/>
  <c r="O13"/>
  <c r="O14"/>
  <c r="O15"/>
  <c r="M7"/>
  <c r="M9"/>
  <c r="M10"/>
  <c r="M12"/>
  <c r="M13"/>
  <c r="M14"/>
  <c r="M15"/>
  <c r="K7"/>
  <c r="K9"/>
  <c r="K12"/>
  <c r="K13"/>
  <c r="K14"/>
  <c r="I7"/>
  <c r="I9"/>
  <c r="I10"/>
  <c r="I11"/>
  <c r="I12"/>
  <c r="I13"/>
  <c r="I14"/>
  <c r="I15"/>
  <c r="I5"/>
  <c r="G7"/>
  <c r="G9"/>
  <c r="G11"/>
  <c r="G12"/>
  <c r="G13"/>
  <c r="G14"/>
  <c r="G15"/>
  <c r="G5"/>
  <c r="H16"/>
  <c r="J16"/>
  <c r="L16"/>
  <c r="N16"/>
  <c r="P16"/>
  <c r="R16"/>
  <c r="F16"/>
  <c r="E12"/>
  <c r="E14"/>
  <c r="E5"/>
  <c r="E7"/>
  <c r="E9"/>
  <c r="E11"/>
  <c r="E13"/>
  <c r="E15"/>
  <c r="V16" i="3"/>
  <c r="T16"/>
  <c r="R16"/>
  <c r="P16"/>
  <c r="N16"/>
  <c r="L16"/>
  <c r="J16"/>
  <c r="H16"/>
  <c r="F16"/>
  <c r="K5" i="7" l="1"/>
  <c r="M5"/>
  <c r="O5"/>
  <c r="Q5"/>
  <c r="E5" i="4"/>
  <c r="G5"/>
  <c r="K5"/>
  <c r="O5"/>
  <c r="E15" i="29"/>
  <c r="F5" i="28"/>
  <c r="T5"/>
  <c r="E7" i="30"/>
  <c r="U7"/>
  <c r="E16" i="3"/>
  <c r="E6" i="30"/>
  <c r="E8"/>
  <c r="S10"/>
  <c r="I10"/>
  <c r="U10"/>
  <c r="S12"/>
  <c r="R16" i="28"/>
  <c r="E9" i="31"/>
  <c r="U9"/>
  <c r="I9"/>
  <c r="I8"/>
  <c r="E8"/>
  <c r="E5" i="29"/>
  <c r="S14" i="30"/>
  <c r="I14"/>
  <c r="U9"/>
  <c r="E5"/>
  <c r="D16"/>
  <c r="M16" s="1"/>
  <c r="S5"/>
  <c r="I5"/>
  <c r="Q5"/>
  <c r="S7"/>
  <c r="I7"/>
  <c r="S9"/>
  <c r="I9"/>
  <c r="E13"/>
  <c r="E5" i="31"/>
  <c r="I5"/>
  <c r="Q5"/>
  <c r="U5"/>
  <c r="E6"/>
  <c r="I6"/>
  <c r="U6"/>
  <c r="E7"/>
  <c r="U8"/>
  <c r="G5"/>
  <c r="K5"/>
  <c r="O5"/>
  <c r="G6"/>
  <c r="K6"/>
  <c r="G8"/>
  <c r="K8"/>
  <c r="G9"/>
  <c r="K9"/>
  <c r="Q12" i="30"/>
  <c r="U12"/>
  <c r="U13"/>
  <c r="E16"/>
  <c r="G5"/>
  <c r="K5"/>
  <c r="O5"/>
  <c r="G6"/>
  <c r="K6"/>
  <c r="O6"/>
  <c r="G7"/>
  <c r="K7"/>
  <c r="O7"/>
  <c r="G8"/>
  <c r="K8"/>
  <c r="O8"/>
  <c r="G9"/>
  <c r="K9"/>
  <c r="O9"/>
  <c r="G10"/>
  <c r="K10"/>
  <c r="O10"/>
  <c r="G12"/>
  <c r="K12"/>
  <c r="O12"/>
  <c r="G13"/>
  <c r="K13"/>
  <c r="O13"/>
  <c r="G14"/>
  <c r="K14"/>
  <c r="O14"/>
  <c r="D16" i="29"/>
  <c r="I15" i="4"/>
  <c r="M15"/>
  <c r="Q15"/>
  <c r="U15"/>
  <c r="K15"/>
  <c r="O15"/>
  <c r="I14"/>
  <c r="K14"/>
  <c r="M14"/>
  <c r="O14"/>
  <c r="Q14"/>
  <c r="S14"/>
  <c r="M13"/>
  <c r="U13"/>
  <c r="I13"/>
  <c r="Q13"/>
  <c r="K13"/>
  <c r="O13"/>
  <c r="I12"/>
  <c r="K12"/>
  <c r="M12"/>
  <c r="O12"/>
  <c r="Q12"/>
  <c r="S12"/>
  <c r="K11"/>
  <c r="O11"/>
  <c r="S11"/>
  <c r="I11"/>
  <c r="M11"/>
  <c r="Q11"/>
  <c r="I10"/>
  <c r="K10"/>
  <c r="M10"/>
  <c r="O10"/>
  <c r="Q10"/>
  <c r="S10"/>
  <c r="K9"/>
  <c r="O9"/>
  <c r="S9"/>
  <c r="I9"/>
  <c r="M9"/>
  <c r="Q9"/>
  <c r="I8"/>
  <c r="K8"/>
  <c r="M8"/>
  <c r="O8"/>
  <c r="Q8"/>
  <c r="S8"/>
  <c r="K7"/>
  <c r="O7"/>
  <c r="S7"/>
  <c r="I7"/>
  <c r="M7"/>
  <c r="Q7"/>
  <c r="E6"/>
  <c r="I6"/>
  <c r="K6"/>
  <c r="M6"/>
  <c r="O6"/>
  <c r="Q6"/>
  <c r="S6"/>
  <c r="D16" i="6"/>
  <c r="E8"/>
  <c r="E6"/>
  <c r="E9"/>
  <c r="E7"/>
  <c r="K11" i="7"/>
  <c r="E10"/>
  <c r="G10"/>
  <c r="K10"/>
  <c r="E8"/>
  <c r="G8"/>
  <c r="I8"/>
  <c r="K8"/>
  <c r="M8"/>
  <c r="O8"/>
  <c r="Q8"/>
  <c r="E16"/>
  <c r="F6" i="28"/>
  <c r="P6"/>
  <c r="J7"/>
  <c r="R7"/>
  <c r="L6"/>
  <c r="T6"/>
  <c r="F7"/>
  <c r="N7"/>
  <c r="R5"/>
  <c r="P5"/>
  <c r="H5"/>
  <c r="J5"/>
  <c r="N5"/>
  <c r="H6"/>
  <c r="J6"/>
  <c r="N6"/>
  <c r="H7"/>
  <c r="L7"/>
  <c r="P7"/>
  <c r="F8"/>
  <c r="L8"/>
  <c r="P8"/>
  <c r="T8"/>
  <c r="F9"/>
  <c r="L9"/>
  <c r="P9"/>
  <c r="T9"/>
  <c r="F10"/>
  <c r="L10"/>
  <c r="P10"/>
  <c r="T10"/>
  <c r="F11"/>
  <c r="L11"/>
  <c r="P11"/>
  <c r="T11"/>
  <c r="F12"/>
  <c r="L12"/>
  <c r="P12"/>
  <c r="T12"/>
  <c r="F13"/>
  <c r="L13"/>
  <c r="P13"/>
  <c r="T13"/>
  <c r="F14"/>
  <c r="L14"/>
  <c r="P14"/>
  <c r="T14"/>
  <c r="F15"/>
  <c r="L15"/>
  <c r="P15"/>
  <c r="T15"/>
  <c r="H8"/>
  <c r="J8"/>
  <c r="N8"/>
  <c r="H9"/>
  <c r="J9"/>
  <c r="N9"/>
  <c r="H10"/>
  <c r="J10"/>
  <c r="N10"/>
  <c r="H11"/>
  <c r="J11"/>
  <c r="N11"/>
  <c r="H12"/>
  <c r="J12"/>
  <c r="N12"/>
  <c r="H13"/>
  <c r="J13"/>
  <c r="N13"/>
  <c r="H14"/>
  <c r="J14"/>
  <c r="N14"/>
  <c r="H15"/>
  <c r="J15"/>
  <c r="N15"/>
  <c r="R15" i="1"/>
  <c r="J15"/>
  <c r="P14"/>
  <c r="H14"/>
  <c r="V14"/>
  <c r="R14"/>
  <c r="N14"/>
  <c r="J14"/>
  <c r="N13"/>
  <c r="R13"/>
  <c r="J13"/>
  <c r="R12"/>
  <c r="J12"/>
  <c r="T12"/>
  <c r="P12"/>
  <c r="L12"/>
  <c r="V10"/>
  <c r="R10"/>
  <c r="N10"/>
  <c r="J10"/>
  <c r="T15"/>
  <c r="P15"/>
  <c r="L15"/>
  <c r="T13"/>
  <c r="P13"/>
  <c r="L13"/>
  <c r="T11"/>
  <c r="P11"/>
  <c r="L11"/>
  <c r="T9"/>
  <c r="P9"/>
  <c r="L9"/>
  <c r="N7"/>
  <c r="R8"/>
  <c r="J8"/>
  <c r="T8"/>
  <c r="P8"/>
  <c r="L8"/>
  <c r="R7"/>
  <c r="H7"/>
  <c r="T7"/>
  <c r="P7"/>
  <c r="L7"/>
  <c r="P16"/>
  <c r="T5"/>
  <c r="P5"/>
  <c r="L5"/>
  <c r="G6" i="7"/>
  <c r="I6"/>
  <c r="K6"/>
  <c r="M6"/>
  <c r="O6"/>
  <c r="E6"/>
  <c r="U16" i="29" l="1"/>
  <c r="Q16"/>
  <c r="M16"/>
  <c r="I16"/>
  <c r="E16"/>
  <c r="S16"/>
  <c r="O16"/>
  <c r="K16"/>
  <c r="G16"/>
  <c r="S16" i="6"/>
  <c r="O16"/>
  <c r="I16"/>
  <c r="E16"/>
  <c r="U16"/>
  <c r="Q16"/>
  <c r="M16"/>
  <c r="K16"/>
  <c r="G16"/>
  <c r="J16" i="28"/>
  <c r="N16"/>
  <c r="F16"/>
  <c r="P16"/>
  <c r="L16"/>
  <c r="H16"/>
  <c r="M10" i="31"/>
  <c r="U10"/>
  <c r="I10"/>
  <c r="G10"/>
  <c r="Q10"/>
  <c r="S10"/>
  <c r="K10"/>
  <c r="U16" i="30"/>
  <c r="I16"/>
  <c r="O16"/>
  <c r="G16"/>
  <c r="Q16"/>
  <c r="S16"/>
  <c r="K16"/>
  <c r="O16" i="7"/>
  <c r="S16"/>
  <c r="M16"/>
  <c r="K16"/>
  <c r="I16"/>
  <c r="G16"/>
  <c r="Q16"/>
  <c r="T16" i="28"/>
  <c r="N16" i="1"/>
  <c r="J16"/>
  <c r="F16"/>
  <c r="R16"/>
  <c r="L16"/>
  <c r="V16"/>
  <c r="H16"/>
  <c r="T16"/>
  <c r="G16" i="4" l="1"/>
  <c r="U16"/>
  <c r="Q16"/>
  <c r="M16"/>
  <c r="I16"/>
  <c r="S16"/>
  <c r="O16"/>
  <c r="K16"/>
  <c r="E16"/>
  <c r="D33" i="22"/>
  <c r="E33"/>
  <c r="K33"/>
  <c r="O33" s="1"/>
  <c r="O22"/>
  <c r="O32"/>
  <c r="O31"/>
  <c r="O24"/>
  <c r="O29"/>
  <c r="O26"/>
  <c r="O27"/>
  <c r="O25"/>
  <c r="O30"/>
  <c r="O23"/>
  <c r="O28"/>
</calcChain>
</file>

<file path=xl/sharedStrings.xml><?xml version="1.0" encoding="utf-8"?>
<sst xmlns="http://schemas.openxmlformats.org/spreadsheetml/2006/main" count="586" uniqueCount="152">
  <si>
    <t>№ п/п</t>
  </si>
  <si>
    <t xml:space="preserve">ОУ </t>
  </si>
  <si>
    <t>30-39</t>
  </si>
  <si>
    <t>40-49</t>
  </si>
  <si>
    <t>50-59</t>
  </si>
  <si>
    <t>60-69</t>
  </si>
  <si>
    <t>70-79</t>
  </si>
  <si>
    <t>80-89</t>
  </si>
  <si>
    <t>90-100</t>
  </si>
  <si>
    <t>средний балл</t>
  </si>
  <si>
    <t>СОШ №1</t>
  </si>
  <si>
    <t>СОШ №2</t>
  </si>
  <si>
    <t>СОШ №3</t>
  </si>
  <si>
    <t>СОШ №4</t>
  </si>
  <si>
    <t>СОШ №5</t>
  </si>
  <si>
    <t>СОШ №6</t>
  </si>
  <si>
    <t>СОШ №7</t>
  </si>
  <si>
    <t>СОШ №8</t>
  </si>
  <si>
    <t>СОШ №9</t>
  </si>
  <si>
    <t>СОШ №10</t>
  </si>
  <si>
    <t>СОШ №11</t>
  </si>
  <si>
    <t>ИТОГО</t>
  </si>
  <si>
    <t>0-35</t>
  </si>
  <si>
    <t>0-41</t>
  </si>
  <si>
    <t>0-31</t>
  </si>
  <si>
    <t>сош №1</t>
  </si>
  <si>
    <t>сош №2</t>
  </si>
  <si>
    <t>сош №3</t>
  </si>
  <si>
    <t>сош №4</t>
  </si>
  <si>
    <t>сош №5</t>
  </si>
  <si>
    <t>сош №6</t>
  </si>
  <si>
    <t>сош №7</t>
  </si>
  <si>
    <t>сош №8</t>
  </si>
  <si>
    <t>сош №9</t>
  </si>
  <si>
    <t>сош №10</t>
  </si>
  <si>
    <t>сош №11</t>
  </si>
  <si>
    <t>всош</t>
  </si>
  <si>
    <t>Максимальный результат по ОУ</t>
  </si>
  <si>
    <t xml:space="preserve">Статистика </t>
  </si>
  <si>
    <t xml:space="preserve">кол-во сдавших </t>
  </si>
  <si>
    <t>результатов по математиве профильного  уровня  ( минимум 27  баллов)</t>
  </si>
  <si>
    <t>результатов по обществознанию ( минимум 42 балла )</t>
  </si>
  <si>
    <t>результатов по истории ( минимум 32 балла )</t>
  </si>
  <si>
    <t>результатов по ИКТ ( минимум 40 баллов )</t>
  </si>
  <si>
    <t>результатов по биологии ( минимум 36 баллов )</t>
  </si>
  <si>
    <t>результатов по географии ( минимум 37 баллов )</t>
  </si>
  <si>
    <t>0-36</t>
  </si>
  <si>
    <t>русский</t>
  </si>
  <si>
    <t>математ проф уров</t>
  </si>
  <si>
    <t>физика</t>
  </si>
  <si>
    <t>история</t>
  </si>
  <si>
    <t>химия</t>
  </si>
  <si>
    <t>ИКТ</t>
  </si>
  <si>
    <t>биология</t>
  </si>
  <si>
    <t>англ.яз</t>
  </si>
  <si>
    <t>литерат</t>
  </si>
  <si>
    <t>география</t>
  </si>
  <si>
    <t xml:space="preserve">Количество </t>
  </si>
  <si>
    <t>участников в ЕГЭ по предметам</t>
  </si>
  <si>
    <t>человеко/экзам</t>
  </si>
  <si>
    <t>итого</t>
  </si>
  <si>
    <t>русский язык</t>
  </si>
  <si>
    <t>№</t>
  </si>
  <si>
    <t>ОУ</t>
  </si>
  <si>
    <t>%</t>
  </si>
  <si>
    <t>обществознание</t>
  </si>
  <si>
    <t>литература</t>
  </si>
  <si>
    <t>предмет</t>
  </si>
  <si>
    <t>английский язык</t>
  </si>
  <si>
    <t>г.о.Баксан</t>
  </si>
  <si>
    <t>Выше порога</t>
  </si>
  <si>
    <t>Ниже порога</t>
  </si>
  <si>
    <t>общесвознание</t>
  </si>
  <si>
    <t>английский  язык</t>
  </si>
  <si>
    <t>математ проф. уров.</t>
  </si>
  <si>
    <t>Ниже минимума</t>
  </si>
  <si>
    <t>по г.о.Баксан</t>
  </si>
  <si>
    <t>По г.о.Баксан</t>
  </si>
  <si>
    <t>Русский язык</t>
  </si>
  <si>
    <t>Обществознание</t>
  </si>
  <si>
    <t>биология 36б</t>
  </si>
  <si>
    <t>обществознание 39б</t>
  </si>
  <si>
    <t>кол-во сдав нижемин</t>
  </si>
  <si>
    <t>литература 32б</t>
  </si>
  <si>
    <t>информатика 40балл</t>
  </si>
  <si>
    <t>англ.яз 20балл</t>
  </si>
  <si>
    <t>химия 32б</t>
  </si>
  <si>
    <t>физика 33б</t>
  </si>
  <si>
    <t xml:space="preserve">Количество выпускников, </t>
  </si>
  <si>
    <t>доля в общем количестве выпускников</t>
  </si>
  <si>
    <t>обществозн</t>
  </si>
  <si>
    <t>получивших   баллы ниже установленного минимального значения</t>
  </si>
  <si>
    <t>Кол-во выпускников</t>
  </si>
  <si>
    <t>кол-во сдававших</t>
  </si>
  <si>
    <t>русский язык 24б</t>
  </si>
  <si>
    <t>математика проф ур 27б</t>
  </si>
  <si>
    <t>27-29</t>
  </si>
  <si>
    <t>42-49</t>
  </si>
  <si>
    <t>36-39</t>
  </si>
  <si>
    <t>32-39</t>
  </si>
  <si>
    <t>кол-во выпускников, сдающих ЕГЭ</t>
  </si>
  <si>
    <t>24-35</t>
  </si>
  <si>
    <t>кол-во сдавших</t>
  </si>
  <si>
    <t>кол-во выпускников</t>
  </si>
  <si>
    <t>из них ЕГЭ</t>
  </si>
  <si>
    <t>из них ГВЭ</t>
  </si>
  <si>
    <t>медалистов</t>
  </si>
  <si>
    <t>СОШ№10</t>
  </si>
  <si>
    <t>СОШ№11</t>
  </si>
  <si>
    <t>0-39</t>
  </si>
  <si>
    <t>0-21</t>
  </si>
  <si>
    <t>22-39</t>
  </si>
  <si>
    <t>36-40</t>
  </si>
  <si>
    <t>результатов по химии( минимум 36 балла )</t>
  </si>
  <si>
    <t>результатов по физике ( минимум 36 балла )</t>
  </si>
  <si>
    <t>результатов по английскому языку( минимум 22 балла )</t>
  </si>
  <si>
    <t>результатов по литературе ( минимум 32 балла )</t>
  </si>
  <si>
    <t xml:space="preserve">Выше 80 </t>
  </si>
  <si>
    <t xml:space="preserve"> ниже минимума 0-35</t>
  </si>
  <si>
    <t>удаленных</t>
  </si>
  <si>
    <t>37-39</t>
  </si>
  <si>
    <t>кол-во сдавших ЕГЭ</t>
  </si>
  <si>
    <t>результатов по русскому языку ( минимум 24 /36 балла )</t>
  </si>
  <si>
    <t>Хупсергенов</t>
  </si>
  <si>
    <t>Эмир</t>
  </si>
  <si>
    <t>Заурович</t>
  </si>
  <si>
    <t xml:space="preserve"> Средний балл  в 2018-2020 годах</t>
  </si>
  <si>
    <t>математика ПУ</t>
  </si>
  <si>
    <t>кол-выпускников, сдающих ЕГЭ</t>
  </si>
  <si>
    <t>СОШ№3</t>
  </si>
  <si>
    <t>Малухов Амир Хасанович</t>
  </si>
  <si>
    <t>СОШ№6</t>
  </si>
  <si>
    <t>Нанов Жантемир Алимович</t>
  </si>
  <si>
    <t>Хупсергенов Эмир Заурович</t>
  </si>
  <si>
    <t>кол-во сдав ниже мин</t>
  </si>
  <si>
    <r>
      <rPr>
        <b/>
        <sz val="10"/>
        <color theme="1"/>
        <rFont val="Calibri"/>
        <family val="2"/>
        <charset val="204"/>
        <scheme val="minor"/>
      </rPr>
      <t>4</t>
    </r>
    <r>
      <rPr>
        <sz val="10"/>
        <color theme="1"/>
        <rFont val="Calibri"/>
        <family val="2"/>
        <charset val="204"/>
        <scheme val="minor"/>
      </rPr>
      <t xml:space="preserve"> ист биол общ мат-анул</t>
    </r>
  </si>
  <si>
    <r>
      <rPr>
        <b/>
        <sz val="10"/>
        <color theme="1"/>
        <rFont val="Calibri"/>
        <family val="2"/>
        <charset val="204"/>
        <scheme val="minor"/>
      </rPr>
      <t xml:space="preserve">1 </t>
    </r>
    <r>
      <rPr>
        <sz val="10"/>
        <color theme="1"/>
        <rFont val="Calibri"/>
        <family val="2"/>
        <charset val="204"/>
        <scheme val="minor"/>
      </rPr>
      <t>общ</t>
    </r>
  </si>
  <si>
    <r>
      <rPr>
        <b/>
        <sz val="10"/>
        <color theme="1"/>
        <rFont val="Calibri"/>
        <family val="2"/>
        <charset val="204"/>
        <scheme val="minor"/>
      </rPr>
      <t>1</t>
    </r>
    <r>
      <rPr>
        <sz val="10"/>
        <color theme="1"/>
        <rFont val="Calibri"/>
        <family val="2"/>
        <charset val="204"/>
        <scheme val="minor"/>
      </rPr>
      <t xml:space="preserve"> общ</t>
    </r>
  </si>
  <si>
    <r>
      <rPr>
        <b/>
        <sz val="10"/>
        <color theme="1"/>
        <rFont val="Calibri"/>
        <family val="2"/>
        <charset val="204"/>
        <scheme val="minor"/>
      </rPr>
      <t>1</t>
    </r>
    <r>
      <rPr>
        <sz val="10"/>
        <color theme="1"/>
        <rFont val="Calibri"/>
        <family val="2"/>
        <charset val="204"/>
        <scheme val="minor"/>
      </rPr>
      <t xml:space="preserve"> биол</t>
    </r>
  </si>
  <si>
    <r>
      <rPr>
        <b/>
        <sz val="10"/>
        <color theme="1"/>
        <rFont val="Times New Roman"/>
        <family val="1"/>
        <charset val="204"/>
      </rPr>
      <t>1</t>
    </r>
    <r>
      <rPr>
        <sz val="10"/>
        <color theme="1"/>
        <rFont val="Times New Roman"/>
        <family val="1"/>
        <charset val="204"/>
      </rPr>
      <t xml:space="preserve"> общ</t>
    </r>
  </si>
  <si>
    <r>
      <rPr>
        <b/>
        <sz val="10"/>
        <color theme="1"/>
        <rFont val="Times New Roman"/>
        <family val="1"/>
        <charset val="204"/>
      </rPr>
      <t>1</t>
    </r>
    <r>
      <rPr>
        <sz val="10"/>
        <color theme="1"/>
        <rFont val="Times New Roman"/>
        <family val="1"/>
        <charset val="204"/>
      </rPr>
      <t>биол</t>
    </r>
  </si>
  <si>
    <t>Высокобалльники</t>
  </si>
  <si>
    <t>100б</t>
  </si>
  <si>
    <t>Сосналиева Муза Мухамедавна</t>
  </si>
  <si>
    <t>99б</t>
  </si>
  <si>
    <t>Скорикова Кристинв Владимировна</t>
  </si>
  <si>
    <t>СОШ№1</t>
  </si>
  <si>
    <t>1  биол</t>
  </si>
  <si>
    <t>1 биол</t>
  </si>
  <si>
    <t>1 физ(ан)</t>
  </si>
  <si>
    <r>
      <rPr>
        <b/>
        <sz val="10"/>
        <color theme="1"/>
        <rFont val="Times New Roman"/>
        <family val="1"/>
        <charset val="204"/>
      </rPr>
      <t xml:space="preserve">1 </t>
    </r>
    <r>
      <rPr>
        <sz val="10"/>
        <color theme="1"/>
        <rFont val="Times New Roman"/>
        <family val="1"/>
        <charset val="204"/>
      </rPr>
      <t>общ 2биол(ан)</t>
    </r>
  </si>
  <si>
    <r>
      <rPr>
        <b/>
        <sz val="10"/>
        <color theme="1"/>
        <rFont val="Times New Roman"/>
        <family val="1"/>
        <charset val="204"/>
      </rPr>
      <t>4</t>
    </r>
    <r>
      <rPr>
        <sz val="10"/>
        <color theme="1"/>
        <rFont val="Times New Roman"/>
        <family val="1"/>
        <charset val="204"/>
      </rPr>
      <t xml:space="preserve"> ист биол общ мат-(ан)</t>
    </r>
  </si>
</sst>
</file>

<file path=xl/styles.xml><?xml version="1.0" encoding="utf-8"?>
<styleSheet xmlns="http://schemas.openxmlformats.org/spreadsheetml/2006/main">
  <numFmts count="2">
    <numFmt numFmtId="164" formatCode="0.0"/>
    <numFmt numFmtId="165" formatCode="0.0%"/>
  </numFmts>
  <fonts count="65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sz val="10"/>
      <color indexed="8"/>
      <name val="Times New Roman"/>
      <family val="1"/>
      <charset val="204"/>
    </font>
    <font>
      <b/>
      <sz val="7"/>
      <color indexed="8"/>
      <name val="Times New Roman"/>
      <family val="1"/>
      <charset val="204"/>
    </font>
    <font>
      <b/>
      <sz val="6"/>
      <color indexed="8"/>
      <name val="Courier New"/>
      <family val="3"/>
      <charset val="204"/>
    </font>
    <font>
      <b/>
      <sz val="7"/>
      <color rgb="FFFF0000"/>
      <name val="Times New Roman"/>
      <family val="1"/>
      <charset val="204"/>
    </font>
    <font>
      <b/>
      <sz val="7"/>
      <color rgb="FF00B05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b/>
      <sz val="11"/>
      <color rgb="FFFF0000"/>
      <name val="Calibri"/>
      <family val="2"/>
      <charset val="204"/>
      <scheme val="minor"/>
    </font>
    <font>
      <sz val="11"/>
      <color rgb="FF0070C0"/>
      <name val="Calibri"/>
      <family val="2"/>
      <charset val="204"/>
      <scheme val="minor"/>
    </font>
    <font>
      <b/>
      <sz val="11"/>
      <color rgb="FF0070C0"/>
      <name val="Calibri"/>
      <family val="2"/>
      <charset val="204"/>
      <scheme val="minor"/>
    </font>
    <font>
      <b/>
      <sz val="10"/>
      <color rgb="FF0070C0"/>
      <name val="Times New Roman"/>
      <family val="1"/>
      <charset val="204"/>
    </font>
    <font>
      <sz val="11"/>
      <color rgb="FF00B05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7"/>
      <name val="Times New Roman"/>
      <family val="1"/>
      <charset val="204"/>
    </font>
    <font>
      <b/>
      <sz val="7"/>
      <color indexed="8"/>
      <name val="Times New Roman"/>
      <family val="1"/>
      <charset val="204"/>
    </font>
    <font>
      <b/>
      <sz val="6"/>
      <color indexed="8"/>
      <name val="Courier New"/>
      <family val="3"/>
      <charset val="204"/>
    </font>
    <font>
      <b/>
      <sz val="11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6.5"/>
      <color indexed="8"/>
      <name val="Times New Roman"/>
      <family val="1"/>
      <charset val="204"/>
    </font>
    <font>
      <b/>
      <sz val="10"/>
      <color indexed="10"/>
      <name val="Arial"/>
      <family val="2"/>
      <charset val="204"/>
    </font>
    <font>
      <b/>
      <sz val="10"/>
      <name val="Arial Cyr"/>
      <family val="2"/>
      <charset val="204"/>
    </font>
    <font>
      <b/>
      <sz val="10"/>
      <name val="Cambria"/>
      <family val="1"/>
      <charset val="204"/>
      <scheme val="major"/>
    </font>
    <font>
      <sz val="10"/>
      <name val="Cambria"/>
      <family val="1"/>
      <charset val="204"/>
      <scheme val="major"/>
    </font>
    <font>
      <b/>
      <sz val="11"/>
      <name val="Cambria"/>
      <family val="1"/>
      <charset val="204"/>
      <scheme val="major"/>
    </font>
    <font>
      <b/>
      <i/>
      <sz val="10"/>
      <name val="Arial Cyr"/>
      <family val="2"/>
      <charset val="204"/>
    </font>
    <font>
      <sz val="10"/>
      <name val="Arial Cyr"/>
      <family val="2"/>
      <charset val="204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0"/>
      <color theme="1"/>
      <name val="Arial"/>
      <family val="2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indexed="10"/>
      <name val="Arial Cyr"/>
      <family val="2"/>
      <charset val="204"/>
    </font>
    <font>
      <sz val="10"/>
      <color theme="1"/>
      <name val="Arial Cyr"/>
      <family val="2"/>
      <charset val="204"/>
    </font>
    <font>
      <b/>
      <sz val="10"/>
      <color theme="1"/>
      <name val="Arial Cyr"/>
      <family val="2"/>
      <charset val="204"/>
    </font>
    <font>
      <b/>
      <sz val="10"/>
      <color rgb="FFFF0000"/>
      <name val="Arial Cyr"/>
      <family val="2"/>
      <charset val="204"/>
    </font>
    <font>
      <b/>
      <i/>
      <sz val="10"/>
      <color rgb="FF000000"/>
      <name val="Arial Cyr"/>
      <family val="2"/>
      <charset val="204"/>
    </font>
    <font>
      <sz val="9"/>
      <color theme="1"/>
      <name val="Calibri"/>
      <family val="2"/>
      <charset val="204"/>
      <scheme val="minor"/>
    </font>
    <font>
      <sz val="9"/>
      <color rgb="FFFF0000"/>
      <name val="Calibri"/>
      <family val="2"/>
      <charset val="204"/>
      <scheme val="minor"/>
    </font>
    <font>
      <sz val="9"/>
      <color indexed="8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9"/>
      <color rgb="FF92D050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b/>
      <sz val="7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204"/>
    </font>
    <font>
      <b/>
      <sz val="9"/>
      <color rgb="FFFF0000"/>
      <name val="Calibri"/>
      <family val="2"/>
      <charset val="204"/>
      <scheme val="minor"/>
    </font>
    <font>
      <b/>
      <sz val="14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name val="Arial Cyr"/>
      <family val="2"/>
      <charset val="204"/>
    </font>
    <font>
      <b/>
      <sz val="10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rgb="FF000000"/>
      </left>
      <right/>
      <top/>
      <bottom/>
      <diagonal/>
    </border>
  </borders>
  <cellStyleXfs count="6">
    <xf numFmtId="0" fontId="0" fillId="0" borderId="0"/>
    <xf numFmtId="0" fontId="2" fillId="0" borderId="0"/>
    <xf numFmtId="0" fontId="3" fillId="0" borderId="0"/>
    <xf numFmtId="0" fontId="4" fillId="0" borderId="0"/>
    <xf numFmtId="0" fontId="2" fillId="0" borderId="0"/>
    <xf numFmtId="0" fontId="30" fillId="0" borderId="0"/>
  </cellStyleXfs>
  <cellXfs count="390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5" fillId="0" borderId="0" xfId="0" applyNumberFormat="1" applyFont="1" applyFill="1" applyBorder="1" applyAlignment="1" applyProtection="1">
      <alignment horizontal="center" vertical="center" wrapText="1" readingOrder="1"/>
    </xf>
    <xf numFmtId="1" fontId="6" fillId="0" borderId="0" xfId="1" applyNumberFormat="1" applyFont="1" applyFill="1" applyBorder="1" applyAlignment="1" applyProtection="1">
      <alignment horizontal="center" vertical="center" readingOrder="1"/>
    </xf>
    <xf numFmtId="0" fontId="0" fillId="0" borderId="0" xfId="0" applyBorder="1"/>
    <xf numFmtId="0" fontId="7" fillId="0" borderId="0" xfId="1" applyNumberFormat="1" applyFont="1" applyFill="1" applyBorder="1" applyAlignment="1" applyProtection="1">
      <alignment horizontal="left" vertical="center" readingOrder="1"/>
    </xf>
    <xf numFmtId="1" fontId="6" fillId="0" borderId="0" xfId="1" applyNumberFormat="1" applyFont="1" applyFill="1" applyBorder="1" applyAlignment="1" applyProtection="1">
      <alignment horizontal="right" vertical="center" readingOrder="1"/>
    </xf>
    <xf numFmtId="0" fontId="0" fillId="0" borderId="0" xfId="0" applyAlignment="1"/>
    <xf numFmtId="0" fontId="8" fillId="0" borderId="2" xfId="0" applyNumberFormat="1" applyFont="1" applyFill="1" applyBorder="1" applyAlignment="1" applyProtection="1">
      <alignment horizontal="left" vertical="center" readingOrder="1"/>
    </xf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0" fontId="0" fillId="0" borderId="1" xfId="0" applyBorder="1" applyAlignment="1">
      <alignment textRotation="90"/>
    </xf>
    <xf numFmtId="0" fontId="0" fillId="0" borderId="1" xfId="0" applyBorder="1" applyAlignment="1">
      <alignment textRotation="90" wrapText="1"/>
    </xf>
    <xf numFmtId="0" fontId="0" fillId="0" borderId="3" xfId="0" applyBorder="1" applyAlignment="1">
      <alignment textRotation="90"/>
    </xf>
    <xf numFmtId="0" fontId="0" fillId="0" borderId="3" xfId="0" applyBorder="1"/>
    <xf numFmtId="0" fontId="0" fillId="0" borderId="5" xfId="0" applyFill="1" applyBorder="1" applyAlignment="1">
      <alignment textRotation="90" wrapText="1"/>
    </xf>
    <xf numFmtId="0" fontId="0" fillId="0" borderId="5" xfId="0" applyBorder="1"/>
    <xf numFmtId="0" fontId="26" fillId="0" borderId="1" xfId="0" applyFont="1" applyBorder="1"/>
    <xf numFmtId="0" fontId="27" fillId="0" borderId="1" xfId="0" applyFont="1" applyBorder="1"/>
    <xf numFmtId="0" fontId="26" fillId="0" borderId="4" xfId="0" applyFont="1" applyBorder="1"/>
    <xf numFmtId="0" fontId="2" fillId="0" borderId="0" xfId="4" applyBorder="1"/>
    <xf numFmtId="0" fontId="24" fillId="0" borderId="0" xfId="4" applyFont="1" applyBorder="1"/>
    <xf numFmtId="2" fontId="25" fillId="0" borderId="0" xfId="0" applyNumberFormat="1" applyFont="1" applyBorder="1" applyAlignment="1">
      <alignment horizontal="center"/>
    </xf>
    <xf numFmtId="2" fontId="2" fillId="0" borderId="0" xfId="4" applyNumberFormat="1" applyBorder="1" applyAlignment="1">
      <alignment horizontal="center"/>
    </xf>
    <xf numFmtId="164" fontId="0" fillId="0" borderId="1" xfId="0" applyNumberFormat="1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31" fillId="0" borderId="1" xfId="0" applyFont="1" applyBorder="1" applyAlignment="1">
      <alignment horizontal="center"/>
    </xf>
    <xf numFmtId="0" fontId="31" fillId="2" borderId="1" xfId="0" applyFont="1" applyFill="1" applyBorder="1" applyAlignment="1">
      <alignment horizontal="center"/>
    </xf>
    <xf numFmtId="0" fontId="32" fillId="0" borderId="1" xfId="0" applyFont="1" applyBorder="1" applyAlignment="1">
      <alignment horizontal="center"/>
    </xf>
    <xf numFmtId="0" fontId="30" fillId="0" borderId="0" xfId="5"/>
    <xf numFmtId="0" fontId="30" fillId="0" borderId="0" xfId="5" applyFill="1" applyAlignment="1"/>
    <xf numFmtId="0" fontId="30" fillId="0" borderId="0" xfId="5" applyFill="1"/>
    <xf numFmtId="0" fontId="30" fillId="0" borderId="0" xfId="5" applyFill="1" applyBorder="1" applyAlignment="1"/>
    <xf numFmtId="0" fontId="43" fillId="0" borderId="1" xfId="5" applyFont="1" applyFill="1" applyBorder="1"/>
    <xf numFmtId="0" fontId="43" fillId="0" borderId="1" xfId="5" applyFont="1" applyFill="1" applyBorder="1" applyAlignment="1">
      <alignment horizontal="center"/>
    </xf>
    <xf numFmtId="0" fontId="33" fillId="0" borderId="1" xfId="5" applyFont="1" applyFill="1" applyBorder="1"/>
    <xf numFmtId="0" fontId="0" fillId="0" borderId="1" xfId="0" applyBorder="1" applyAlignment="1">
      <alignment horizontal="center"/>
    </xf>
    <xf numFmtId="164" fontId="1" fillId="0" borderId="0" xfId="0" applyNumberFormat="1" applyFont="1" applyBorder="1" applyAlignment="1">
      <alignment horizontal="center"/>
    </xf>
    <xf numFmtId="0" fontId="26" fillId="0" borderId="0" xfId="0" applyFont="1" applyBorder="1"/>
    <xf numFmtId="2" fontId="28" fillId="0" borderId="0" xfId="0" applyNumberFormat="1" applyFont="1" applyBorder="1" applyAlignment="1">
      <alignment horizontal="center"/>
    </xf>
    <xf numFmtId="0" fontId="31" fillId="0" borderId="1" xfId="0" applyFont="1" applyBorder="1" applyAlignment="1">
      <alignment horizontal="center" wrapText="1"/>
    </xf>
    <xf numFmtId="0" fontId="47" fillId="0" borderId="1" xfId="0" applyFont="1" applyBorder="1" applyAlignment="1"/>
    <xf numFmtId="164" fontId="31" fillId="0" borderId="1" xfId="0" applyNumberFormat="1" applyFont="1" applyBorder="1" applyAlignment="1">
      <alignment horizontal="center"/>
    </xf>
    <xf numFmtId="0" fontId="32" fillId="0" borderId="1" xfId="0" applyFont="1" applyBorder="1" applyAlignment="1">
      <alignment horizontal="center" wrapText="1"/>
    </xf>
    <xf numFmtId="164" fontId="32" fillId="0" borderId="1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47" fillId="0" borderId="1" xfId="0" applyFont="1" applyBorder="1"/>
    <xf numFmtId="0" fontId="49" fillId="0" borderId="2" xfId="0" applyNumberFormat="1" applyFont="1" applyFill="1" applyBorder="1" applyAlignment="1" applyProtection="1">
      <alignment horizontal="left" vertical="center" readingOrder="1"/>
    </xf>
    <xf numFmtId="0" fontId="50" fillId="0" borderId="2" xfId="0" applyNumberFormat="1" applyFont="1" applyFill="1" applyBorder="1" applyAlignment="1" applyProtection="1">
      <alignment horizontal="left" vertical="center" readingOrder="1"/>
    </xf>
    <xf numFmtId="0" fontId="50" fillId="0" borderId="1" xfId="1" applyNumberFormat="1" applyFont="1" applyFill="1" applyBorder="1" applyAlignment="1" applyProtection="1">
      <alignment horizontal="center" vertical="center" readingOrder="1"/>
    </xf>
    <xf numFmtId="0" fontId="47" fillId="0" borderId="1" xfId="0" applyFont="1" applyBorder="1" applyAlignment="1">
      <alignment horizontal="center" readingOrder="1"/>
    </xf>
    <xf numFmtId="0" fontId="51" fillId="0" borderId="1" xfId="0" applyFont="1" applyBorder="1" applyAlignment="1">
      <alignment horizontal="center" readingOrder="1"/>
    </xf>
    <xf numFmtId="0" fontId="52" fillId="0" borderId="1" xfId="0" applyFont="1" applyBorder="1" applyAlignment="1">
      <alignment horizontal="center" readingOrder="1"/>
    </xf>
    <xf numFmtId="0" fontId="48" fillId="0" borderId="1" xfId="0" applyFont="1" applyBorder="1" applyAlignment="1">
      <alignment horizontal="center" readingOrder="1"/>
    </xf>
    <xf numFmtId="0" fontId="50" fillId="0" borderId="1" xfId="0" applyNumberFormat="1" applyFont="1" applyFill="1" applyBorder="1" applyAlignment="1" applyProtection="1">
      <alignment horizontal="center" vertical="center" wrapText="1" readingOrder="1"/>
    </xf>
    <xf numFmtId="0" fontId="0" fillId="0" borderId="0" xfId="0"/>
    <xf numFmtId="1" fontId="0" fillId="0" borderId="1" xfId="0" applyNumberFormat="1" applyBorder="1"/>
    <xf numFmtId="0" fontId="21" fillId="0" borderId="0" xfId="0" applyNumberFormat="1" applyFont="1" applyFill="1" applyBorder="1" applyAlignment="1" applyProtection="1">
      <alignment horizontal="center" vertical="center" readingOrder="1"/>
    </xf>
    <xf numFmtId="0" fontId="22" fillId="0" borderId="0" xfId="0" applyNumberFormat="1" applyFont="1" applyFill="1" applyBorder="1" applyAlignment="1" applyProtection="1">
      <alignment horizontal="center" vertical="center" textRotation="90" wrapText="1" readingOrder="1"/>
    </xf>
    <xf numFmtId="0" fontId="22" fillId="0" borderId="0" xfId="0" applyNumberFormat="1" applyFont="1" applyFill="1" applyBorder="1" applyAlignment="1" applyProtection="1">
      <alignment horizontal="center" vertical="center" textRotation="90" readingOrder="1"/>
    </xf>
    <xf numFmtId="0" fontId="22" fillId="0" borderId="0" xfId="0" applyNumberFormat="1" applyFont="1" applyFill="1" applyBorder="1" applyAlignment="1" applyProtection="1">
      <alignment horizontal="center" vertical="center" wrapText="1" readingOrder="1"/>
    </xf>
    <xf numFmtId="0" fontId="22" fillId="0" borderId="0" xfId="0" applyNumberFormat="1" applyFont="1" applyFill="1" applyBorder="1" applyAlignment="1" applyProtection="1">
      <alignment horizontal="center" vertical="center" readingOrder="1"/>
    </xf>
    <xf numFmtId="0" fontId="23" fillId="0" borderId="0" xfId="0" applyNumberFormat="1" applyFont="1" applyFill="1" applyBorder="1" applyAlignment="1" applyProtection="1">
      <alignment horizontal="center" vertical="center" textRotation="90" wrapText="1" readingOrder="1"/>
    </xf>
    <xf numFmtId="1" fontId="19" fillId="0" borderId="0" xfId="0" applyNumberFormat="1" applyFont="1" applyFill="1" applyBorder="1" applyAlignment="1" applyProtection="1">
      <alignment horizontal="left" vertical="center" readingOrder="1"/>
    </xf>
    <xf numFmtId="1" fontId="19" fillId="0" borderId="0" xfId="0" applyNumberFormat="1" applyFont="1" applyFill="1" applyBorder="1" applyAlignment="1" applyProtection="1">
      <alignment horizontal="center" vertical="center" readingOrder="1"/>
    </xf>
    <xf numFmtId="0" fontId="19" fillId="0" borderId="0" xfId="0" applyNumberFormat="1" applyFont="1" applyFill="1" applyBorder="1" applyAlignment="1" applyProtection="1">
      <alignment horizontal="center" vertical="center" readingOrder="1"/>
    </xf>
    <xf numFmtId="0" fontId="19" fillId="0" borderId="0" xfId="0" applyNumberFormat="1" applyFont="1" applyFill="1" applyBorder="1" applyAlignment="1" applyProtection="1">
      <alignment horizontal="left" vertical="center" readingOrder="1"/>
    </xf>
    <xf numFmtId="0" fontId="20" fillId="0" borderId="0" xfId="0" applyNumberFormat="1" applyFont="1" applyFill="1" applyBorder="1" applyAlignment="1" applyProtection="1">
      <alignment horizontal="left" vertical="center" readingOrder="1"/>
    </xf>
    <xf numFmtId="1" fontId="19" fillId="0" borderId="0" xfId="0" applyNumberFormat="1" applyFont="1" applyFill="1" applyBorder="1" applyAlignment="1" applyProtection="1">
      <alignment horizontal="right" vertical="center" readingOrder="1"/>
    </xf>
    <xf numFmtId="0" fontId="3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0" fontId="6" fillId="0" borderId="0" xfId="0" applyNumberFormat="1" applyFont="1" applyFill="1" applyBorder="1" applyAlignment="1" applyProtection="1">
      <alignment horizontal="left" vertical="center" readingOrder="1"/>
    </xf>
    <xf numFmtId="0" fontId="0" fillId="0" borderId="0" xfId="0"/>
    <xf numFmtId="0" fontId="0" fillId="0" borderId="1" xfId="0" applyBorder="1" applyAlignment="1">
      <alignment wrapText="1"/>
    </xf>
    <xf numFmtId="0" fontId="0" fillId="0" borderId="0" xfId="0" applyAlignment="1">
      <alignment horizontal="center"/>
    </xf>
    <xf numFmtId="0" fontId="1" fillId="0" borderId="0" xfId="0" applyFont="1" applyAlignment="1"/>
    <xf numFmtId="0" fontId="0" fillId="0" borderId="0" xfId="0"/>
    <xf numFmtId="0" fontId="22" fillId="0" borderId="0" xfId="0" applyNumberFormat="1" applyFont="1" applyFill="1" applyBorder="1" applyAlignment="1" applyProtection="1">
      <alignment horizontal="center" vertical="center" wrapText="1" readingOrder="1"/>
    </xf>
    <xf numFmtId="0" fontId="20" fillId="0" borderId="0" xfId="0" applyNumberFormat="1" applyFont="1" applyFill="1" applyBorder="1" applyAlignment="1" applyProtection="1">
      <alignment horizontal="left" vertical="center" readingOrder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0" fontId="53" fillId="0" borderId="0" xfId="0" applyNumberFormat="1" applyFont="1" applyFill="1" applyBorder="1" applyAlignment="1" applyProtection="1">
      <alignment horizontal="left" vertical="center" readingOrder="1"/>
    </xf>
    <xf numFmtId="0" fontId="6" fillId="0" borderId="0" xfId="1" applyNumberFormat="1" applyFont="1" applyFill="1" applyBorder="1" applyAlignment="1" applyProtection="1">
      <alignment horizontal="left" vertical="center" readingOrder="1"/>
    </xf>
    <xf numFmtId="0" fontId="0" fillId="0" borderId="0" xfId="0"/>
    <xf numFmtId="49" fontId="0" fillId="0" borderId="1" xfId="0" applyNumberFormat="1" applyBorder="1" applyAlignment="1">
      <alignment horizontal="center" wrapText="1"/>
    </xf>
    <xf numFmtId="0" fontId="14" fillId="2" borderId="0" xfId="0" applyNumberFormat="1" applyFont="1" applyFill="1" applyBorder="1" applyAlignment="1" applyProtection="1">
      <alignment horizontal="center" vertical="center" wrapText="1" readingOrder="1"/>
    </xf>
    <xf numFmtId="0" fontId="13" fillId="0" borderId="0" xfId="0" applyFont="1" applyBorder="1" applyAlignment="1">
      <alignment horizontal="center"/>
    </xf>
    <xf numFmtId="0" fontId="31" fillId="0" borderId="0" xfId="0" applyFont="1" applyBorder="1" applyAlignment="1">
      <alignment horizontal="center" wrapText="1"/>
    </xf>
    <xf numFmtId="0" fontId="32" fillId="0" borderId="0" xfId="0" applyFont="1" applyBorder="1" applyAlignment="1">
      <alignment horizontal="center" wrapText="1"/>
    </xf>
    <xf numFmtId="0" fontId="41" fillId="0" borderId="0" xfId="0" applyFont="1" applyBorder="1" applyAlignment="1">
      <alignment wrapText="1"/>
    </xf>
    <xf numFmtId="0" fontId="41" fillId="0" borderId="0" xfId="0" applyFont="1" applyBorder="1" applyAlignment="1">
      <alignment horizontal="justify" wrapText="1"/>
    </xf>
    <xf numFmtId="1" fontId="0" fillId="0" borderId="0" xfId="0" applyNumberFormat="1" applyBorder="1"/>
    <xf numFmtId="0" fontId="41" fillId="0" borderId="0" xfId="0" applyFont="1" applyBorder="1" applyAlignment="1">
      <alignment horizontal="center" wrapText="1"/>
    </xf>
    <xf numFmtId="0" fontId="54" fillId="0" borderId="0" xfId="0" applyNumberFormat="1" applyFont="1" applyFill="1" applyBorder="1" applyAlignment="1" applyProtection="1">
      <alignment horizontal="center" vertical="center" readingOrder="1"/>
    </xf>
    <xf numFmtId="0" fontId="10" fillId="0" borderId="0" xfId="0" applyNumberFormat="1" applyFont="1" applyFill="1" applyBorder="1" applyAlignment="1" applyProtection="1">
      <alignment horizontal="center" vertical="center" readingOrder="1"/>
    </xf>
    <xf numFmtId="164" fontId="0" fillId="0" borderId="0" xfId="0" applyNumberFormat="1"/>
    <xf numFmtId="0" fontId="40" fillId="0" borderId="10" xfId="0" applyFont="1" applyBorder="1" applyAlignment="1">
      <alignment vertical="top" wrapText="1"/>
    </xf>
    <xf numFmtId="0" fontId="40" fillId="0" borderId="9" xfId="0" applyFont="1" applyBorder="1" applyAlignment="1">
      <alignment vertical="top" wrapText="1"/>
    </xf>
    <xf numFmtId="0" fontId="40" fillId="0" borderId="11" xfId="0" applyFont="1" applyBorder="1" applyAlignment="1">
      <alignment horizontal="center" vertical="top" wrapText="1"/>
    </xf>
    <xf numFmtId="0" fontId="40" fillId="0" borderId="7" xfId="0" applyFont="1" applyBorder="1" applyAlignment="1">
      <alignment vertical="top" wrapText="1"/>
    </xf>
    <xf numFmtId="0" fontId="40" fillId="0" borderId="7" xfId="0" applyFont="1" applyBorder="1" applyAlignment="1">
      <alignment vertical="top"/>
    </xf>
    <xf numFmtId="0" fontId="55" fillId="0" borderId="7" xfId="0" applyFont="1" applyBorder="1" applyAlignment="1">
      <alignment vertical="top" wrapText="1"/>
    </xf>
    <xf numFmtId="0" fontId="40" fillId="0" borderId="9" xfId="0" applyFont="1" applyBorder="1" applyAlignment="1">
      <alignment vertical="center" textRotation="90" wrapText="1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0" fontId="0" fillId="0" borderId="1" xfId="0" applyBorder="1" applyAlignment="1"/>
    <xf numFmtId="0" fontId="43" fillId="3" borderId="1" xfId="5" applyFont="1" applyFill="1" applyBorder="1" applyAlignment="1">
      <alignment textRotation="90" wrapText="1"/>
    </xf>
    <xf numFmtId="0" fontId="43" fillId="3" borderId="1" xfId="5" applyFont="1" applyFill="1" applyBorder="1" applyAlignment="1">
      <alignment horizontal="center" textRotation="90" wrapText="1"/>
    </xf>
    <xf numFmtId="0" fontId="43" fillId="6" borderId="1" xfId="5" applyFont="1" applyFill="1" applyBorder="1" applyAlignment="1">
      <alignment textRotation="90" wrapText="1"/>
    </xf>
    <xf numFmtId="0" fontId="43" fillId="6" borderId="1" xfId="5" applyFont="1" applyFill="1" applyBorder="1" applyAlignment="1">
      <alignment horizontal="center" textRotation="90" wrapText="1"/>
    </xf>
    <xf numFmtId="165" fontId="30" fillId="6" borderId="1" xfId="5" applyNumberFormat="1" applyFont="1" applyFill="1" applyBorder="1" applyAlignment="1">
      <alignment horizontal="center"/>
    </xf>
    <xf numFmtId="0" fontId="43" fillId="7" borderId="1" xfId="5" applyFont="1" applyFill="1" applyBorder="1" applyAlignment="1">
      <alignment textRotation="90" wrapText="1"/>
    </xf>
    <xf numFmtId="0" fontId="43" fillId="7" borderId="1" xfId="5" applyFont="1" applyFill="1" applyBorder="1" applyAlignment="1">
      <alignment horizontal="center" textRotation="90" wrapText="1"/>
    </xf>
    <xf numFmtId="0" fontId="43" fillId="7" borderId="1" xfId="5" applyFont="1" applyFill="1" applyBorder="1" applyAlignment="1">
      <alignment horizontal="center"/>
    </xf>
    <xf numFmtId="0" fontId="43" fillId="8" borderId="1" xfId="5" applyFont="1" applyFill="1" applyBorder="1" applyAlignment="1">
      <alignment textRotation="90" wrapText="1"/>
    </xf>
    <xf numFmtId="0" fontId="43" fillId="8" borderId="1" xfId="5" applyFont="1" applyFill="1" applyBorder="1" applyAlignment="1">
      <alignment horizontal="center" textRotation="90" wrapText="1"/>
    </xf>
    <xf numFmtId="0" fontId="43" fillId="5" borderId="1" xfId="5" applyFont="1" applyFill="1" applyBorder="1" applyAlignment="1">
      <alignment textRotation="90" wrapText="1"/>
    </xf>
    <xf numFmtId="0" fontId="43" fillId="10" borderId="1" xfId="5" applyFont="1" applyFill="1" applyBorder="1" applyAlignment="1">
      <alignment textRotation="90" wrapText="1"/>
    </xf>
    <xf numFmtId="0" fontId="43" fillId="10" borderId="1" xfId="5" applyFont="1" applyFill="1" applyBorder="1" applyAlignment="1">
      <alignment horizontal="center" textRotation="90" wrapText="1"/>
    </xf>
    <xf numFmtId="0" fontId="43" fillId="10" borderId="1" xfId="5" applyFont="1" applyFill="1" applyBorder="1" applyAlignment="1">
      <alignment horizontal="center"/>
    </xf>
    <xf numFmtId="0" fontId="43" fillId="11" borderId="1" xfId="5" applyFont="1" applyFill="1" applyBorder="1" applyAlignment="1">
      <alignment textRotation="90" wrapText="1"/>
    </xf>
    <xf numFmtId="0" fontId="43" fillId="11" borderId="1" xfId="5" applyFont="1" applyFill="1" applyBorder="1" applyAlignment="1">
      <alignment horizontal="center" textRotation="90" wrapText="1"/>
    </xf>
    <xf numFmtId="0" fontId="42" fillId="11" borderId="1" xfId="5" applyFont="1" applyFill="1" applyBorder="1" applyAlignment="1">
      <alignment horizontal="center"/>
    </xf>
    <xf numFmtId="1" fontId="30" fillId="11" borderId="1" xfId="5" applyNumberFormat="1" applyFill="1" applyBorder="1" applyAlignment="1">
      <alignment horizontal="center"/>
    </xf>
    <xf numFmtId="0" fontId="43" fillId="4" borderId="1" xfId="5" applyFont="1" applyFill="1" applyBorder="1" applyAlignment="1">
      <alignment horizontal="center" textRotation="90" wrapText="1"/>
    </xf>
    <xf numFmtId="1" fontId="30" fillId="9" borderId="1" xfId="5" applyNumberFormat="1" applyFill="1" applyBorder="1" applyAlignment="1">
      <alignment horizontal="center"/>
    </xf>
    <xf numFmtId="0" fontId="43" fillId="13" borderId="1" xfId="5" applyFont="1" applyFill="1" applyBorder="1" applyAlignment="1">
      <alignment horizontal="center" textRotation="90" wrapText="1"/>
    </xf>
    <xf numFmtId="0" fontId="0" fillId="0" borderId="0" xfId="0"/>
    <xf numFmtId="0" fontId="52" fillId="0" borderId="1" xfId="0" applyFont="1" applyBorder="1"/>
    <xf numFmtId="0" fontId="40" fillId="0" borderId="1" xfId="0" applyFont="1" applyBorder="1" applyAlignment="1">
      <alignment vertical="top" wrapText="1"/>
    </xf>
    <xf numFmtId="0" fontId="40" fillId="0" borderId="1" xfId="0" applyFont="1" applyBorder="1" applyAlignment="1">
      <alignment vertical="top"/>
    </xf>
    <xf numFmtId="0" fontId="1" fillId="0" borderId="4" xfId="0" applyFont="1" applyBorder="1" applyAlignment="1">
      <alignment horizontal="center"/>
    </xf>
    <xf numFmtId="164" fontId="1" fillId="0" borderId="4" xfId="0" applyNumberFormat="1" applyFont="1" applyBorder="1"/>
    <xf numFmtId="0" fontId="11" fillId="0" borderId="15" xfId="0" applyFont="1" applyFill="1" applyBorder="1"/>
    <xf numFmtId="0" fontId="0" fillId="0" borderId="0" xfId="0"/>
    <xf numFmtId="0" fontId="0" fillId="0" borderId="1" xfId="0" applyBorder="1" applyAlignment="1">
      <alignment wrapText="1"/>
    </xf>
    <xf numFmtId="0" fontId="56" fillId="0" borderId="7" xfId="0" applyFont="1" applyBorder="1" applyAlignment="1">
      <alignment vertical="top"/>
    </xf>
    <xf numFmtId="164" fontId="1" fillId="0" borderId="1" xfId="0" applyNumberFormat="1" applyFont="1" applyBorder="1"/>
    <xf numFmtId="164" fontId="35" fillId="0" borderId="7" xfId="0" applyNumberFormat="1" applyFont="1" applyBorder="1" applyAlignment="1">
      <alignment horizontal="right" wrapText="1"/>
    </xf>
    <xf numFmtId="0" fontId="11" fillId="0" borderId="0" xfId="0" applyFont="1" applyFill="1" applyBorder="1"/>
    <xf numFmtId="0" fontId="0" fillId="0" borderId="0" xfId="0"/>
    <xf numFmtId="0" fontId="35" fillId="0" borderId="0" xfId="0" applyFont="1" applyBorder="1" applyAlignment="1">
      <alignment horizontal="left" wrapText="1" indent="1"/>
    </xf>
    <xf numFmtId="0" fontId="35" fillId="0" borderId="0" xfId="0" applyFont="1" applyBorder="1" applyAlignment="1">
      <alignment horizontal="center" wrapText="1"/>
    </xf>
    <xf numFmtId="0" fontId="36" fillId="0" borderId="0" xfId="0" applyFont="1" applyBorder="1" applyAlignment="1">
      <alignment horizontal="center" wrapText="1"/>
    </xf>
    <xf numFmtId="0" fontId="34" fillId="0" borderId="0" xfId="0" applyFont="1" applyBorder="1" applyAlignment="1">
      <alignment horizontal="left" wrapText="1" indent="1"/>
    </xf>
    <xf numFmtId="0" fontId="34" fillId="0" borderId="0" xfId="0" applyFont="1" applyBorder="1" applyAlignment="1">
      <alignment horizontal="center" wrapText="1"/>
    </xf>
    <xf numFmtId="0" fontId="38" fillId="0" borderId="0" xfId="0" applyFont="1" applyBorder="1" applyAlignment="1">
      <alignment horizontal="center" wrapText="1"/>
    </xf>
    <xf numFmtId="0" fontId="36" fillId="0" borderId="0" xfId="0" applyFont="1" applyFill="1" applyBorder="1" applyAlignment="1">
      <alignment horizontal="center" vertical="center" wrapText="1"/>
    </xf>
    <xf numFmtId="0" fontId="35" fillId="0" borderId="0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35" fillId="0" borderId="0" xfId="0" applyFont="1" applyFill="1" applyBorder="1" applyAlignment="1">
      <alignment horizontal="center"/>
    </xf>
    <xf numFmtId="0" fontId="35" fillId="0" borderId="0" xfId="0" applyFont="1" applyFill="1" applyBorder="1" applyAlignment="1">
      <alignment horizontal="center" wrapText="1"/>
    </xf>
    <xf numFmtId="0" fontId="41" fillId="0" borderId="0" xfId="0" applyFont="1" applyFill="1" applyBorder="1" applyAlignment="1">
      <alignment wrapText="1"/>
    </xf>
    <xf numFmtId="0" fontId="0" fillId="0" borderId="0" xfId="0" applyFill="1" applyBorder="1" applyAlignment="1">
      <alignment horizontal="center"/>
    </xf>
    <xf numFmtId="1" fontId="0" fillId="0" borderId="0" xfId="0" applyNumberFormat="1" applyFill="1" applyBorder="1"/>
    <xf numFmtId="0" fontId="0" fillId="0" borderId="0" xfId="0" applyAlignment="1"/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0" fontId="0" fillId="0" borderId="1" xfId="0" applyBorder="1" applyAlignment="1"/>
    <xf numFmtId="0" fontId="0" fillId="0" borderId="1" xfId="0" applyBorder="1" applyAlignment="1">
      <alignment horizontal="center"/>
    </xf>
    <xf numFmtId="2" fontId="1" fillId="0" borderId="1" xfId="0" applyNumberFormat="1" applyFont="1" applyBorder="1"/>
    <xf numFmtId="0" fontId="54" fillId="0" borderId="0" xfId="0" applyNumberFormat="1" applyFont="1" applyFill="1" applyBorder="1" applyAlignment="1" applyProtection="1">
      <alignment horizontal="center" vertical="center" wrapText="1" readingOrder="1"/>
    </xf>
    <xf numFmtId="0" fontId="17" fillId="0" borderId="0" xfId="0" applyFont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18" fillId="0" borderId="0" xfId="1" applyNumberFormat="1" applyFont="1" applyFill="1" applyBorder="1" applyAlignment="1" applyProtection="1">
      <alignment horizontal="left" vertical="center" readingOrder="1"/>
    </xf>
    <xf numFmtId="0" fontId="56" fillId="0" borderId="1" xfId="0" applyFont="1" applyBorder="1" applyAlignment="1">
      <alignment vertical="top"/>
    </xf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0" fontId="1" fillId="0" borderId="0" xfId="0" applyFont="1" applyBorder="1" applyAlignment="1"/>
    <xf numFmtId="0" fontId="40" fillId="0" borderId="15" xfId="0" applyFont="1" applyFill="1" applyBorder="1" applyAlignment="1">
      <alignment vertical="top" wrapText="1"/>
    </xf>
    <xf numFmtId="0" fontId="29" fillId="0" borderId="1" xfId="5" applyFont="1" applyFill="1" applyBorder="1" applyAlignment="1">
      <alignment horizontal="center"/>
    </xf>
    <xf numFmtId="2" fontId="30" fillId="0" borderId="1" xfId="5" applyNumberFormat="1" applyFont="1" applyFill="1" applyBorder="1" applyAlignment="1">
      <alignment horizontal="center"/>
    </xf>
    <xf numFmtId="165" fontId="29" fillId="0" borderId="1" xfId="5" applyNumberFormat="1" applyFont="1" applyFill="1" applyBorder="1" applyAlignment="1">
      <alignment horizontal="center"/>
    </xf>
    <xf numFmtId="0" fontId="44" fillId="0" borderId="1" xfId="5" applyFont="1" applyFill="1" applyBorder="1" applyAlignment="1">
      <alignment horizontal="center"/>
    </xf>
    <xf numFmtId="0" fontId="45" fillId="0" borderId="1" xfId="5" applyFont="1" applyFill="1" applyBorder="1" applyAlignment="1">
      <alignment horizontal="center"/>
    </xf>
    <xf numFmtId="165" fontId="30" fillId="3" borderId="1" xfId="5" applyNumberFormat="1" applyFont="1" applyFill="1" applyBorder="1" applyAlignment="1">
      <alignment horizontal="center"/>
    </xf>
    <xf numFmtId="165" fontId="43" fillId="7" borderId="1" xfId="5" applyNumberFormat="1" applyFont="1" applyFill="1" applyBorder="1" applyAlignment="1">
      <alignment horizontal="center"/>
    </xf>
    <xf numFmtId="165" fontId="43" fillId="8" borderId="1" xfId="5" applyNumberFormat="1" applyFont="1" applyFill="1" applyBorder="1" applyAlignment="1">
      <alignment horizontal="center"/>
    </xf>
    <xf numFmtId="9" fontId="43" fillId="8" borderId="1" xfId="5" applyNumberFormat="1" applyFont="1" applyFill="1" applyBorder="1" applyAlignment="1">
      <alignment horizontal="center"/>
    </xf>
    <xf numFmtId="0" fontId="30" fillId="10" borderId="1" xfId="5" applyFont="1" applyFill="1" applyBorder="1" applyAlignment="1">
      <alignment horizontal="center"/>
    </xf>
    <xf numFmtId="165" fontId="43" fillId="10" borderId="1" xfId="5" applyNumberFormat="1" applyFont="1" applyFill="1" applyBorder="1" applyAlignment="1">
      <alignment horizontal="center"/>
    </xf>
    <xf numFmtId="9" fontId="43" fillId="10" borderId="1" xfId="5" applyNumberFormat="1" applyFont="1" applyFill="1" applyBorder="1" applyAlignment="1">
      <alignment horizontal="center"/>
    </xf>
    <xf numFmtId="0" fontId="30" fillId="11" borderId="1" xfId="5" applyFont="1" applyFill="1" applyBorder="1" applyAlignment="1">
      <alignment horizontal="center"/>
    </xf>
    <xf numFmtId="9" fontId="30" fillId="11" borderId="1" xfId="5" applyNumberFormat="1" applyFill="1" applyBorder="1" applyAlignment="1">
      <alignment horizontal="center"/>
    </xf>
    <xf numFmtId="0" fontId="30" fillId="4" borderId="1" xfId="5" applyFont="1" applyFill="1" applyBorder="1" applyAlignment="1">
      <alignment horizontal="center"/>
    </xf>
    <xf numFmtId="0" fontId="44" fillId="3" borderId="1" xfId="5" applyFont="1" applyFill="1" applyBorder="1"/>
    <xf numFmtId="0" fontId="25" fillId="10" borderId="1" xfId="5" applyFont="1" applyFill="1" applyBorder="1" applyAlignment="1">
      <alignment horizontal="center"/>
    </xf>
    <xf numFmtId="1" fontId="25" fillId="9" borderId="1" xfId="5" applyNumberFormat="1" applyFont="1" applyFill="1" applyBorder="1" applyAlignment="1">
      <alignment horizontal="center"/>
    </xf>
    <xf numFmtId="9" fontId="43" fillId="13" borderId="1" xfId="5" applyNumberFormat="1" applyFont="1" applyFill="1" applyBorder="1" applyAlignment="1">
      <alignment horizontal="center"/>
    </xf>
    <xf numFmtId="164" fontId="17" fillId="0" borderId="1" xfId="0" applyNumberFormat="1" applyFont="1" applyBorder="1"/>
    <xf numFmtId="1" fontId="1" fillId="0" borderId="1" xfId="0" applyNumberFormat="1" applyFont="1" applyBorder="1" applyAlignment="1">
      <alignment horizontal="center" vertical="center"/>
    </xf>
    <xf numFmtId="0" fontId="40" fillId="0" borderId="12" xfId="0" applyFont="1" applyBorder="1" applyAlignment="1">
      <alignment vertical="center" textRotation="90" wrapText="1"/>
    </xf>
    <xf numFmtId="164" fontId="55" fillId="0" borderId="8" xfId="0" applyNumberFormat="1" applyFont="1" applyBorder="1" applyAlignment="1">
      <alignment vertical="top" wrapText="1"/>
    </xf>
    <xf numFmtId="0" fontId="40" fillId="0" borderId="1" xfId="0" applyFont="1" applyBorder="1" applyAlignment="1">
      <alignment vertical="center" textRotation="90" wrapText="1"/>
    </xf>
    <xf numFmtId="164" fontId="55" fillId="0" borderId="1" xfId="0" applyNumberFormat="1" applyFont="1" applyBorder="1" applyAlignment="1">
      <alignment vertical="top" wrapText="1"/>
    </xf>
    <xf numFmtId="0" fontId="30" fillId="0" borderId="1" xfId="5" applyBorder="1"/>
    <xf numFmtId="1" fontId="55" fillId="0" borderId="1" xfId="0" applyNumberFormat="1" applyFont="1" applyBorder="1" applyAlignment="1">
      <alignment vertical="top" wrapText="1"/>
    </xf>
    <xf numFmtId="0" fontId="30" fillId="4" borderId="1" xfId="5" applyFont="1" applyFill="1" applyBorder="1" applyAlignment="1">
      <alignment horizontal="center" wrapText="1"/>
    </xf>
    <xf numFmtId="0" fontId="30" fillId="11" borderId="1" xfId="5" applyFont="1" applyFill="1" applyBorder="1" applyAlignment="1">
      <alignment horizontal="center" wrapText="1"/>
    </xf>
    <xf numFmtId="0" fontId="0" fillId="0" borderId="0" xfId="0"/>
    <xf numFmtId="0" fontId="40" fillId="0" borderId="0" xfId="0" applyFont="1" applyBorder="1" applyAlignment="1">
      <alignment vertical="center" textRotation="90" wrapText="1"/>
    </xf>
    <xf numFmtId="0" fontId="55" fillId="0" borderId="0" xfId="0" applyFont="1" applyBorder="1" applyAlignment="1">
      <alignment vertical="top" wrapText="1"/>
    </xf>
    <xf numFmtId="164" fontId="55" fillId="0" borderId="0" xfId="0" applyNumberFormat="1" applyFont="1" applyBorder="1" applyAlignment="1">
      <alignment vertical="top" wrapText="1"/>
    </xf>
    <xf numFmtId="0" fontId="40" fillId="0" borderId="0" xfId="0" applyFont="1" applyBorder="1" applyAlignment="1">
      <alignment vertical="top"/>
    </xf>
    <xf numFmtId="0" fontId="15" fillId="0" borderId="0" xfId="0" applyFont="1" applyBorder="1" applyAlignment="1">
      <alignment horizontal="center"/>
    </xf>
    <xf numFmtId="0" fontId="9" fillId="0" borderId="0" xfId="1" applyNumberFormat="1" applyFont="1" applyFill="1" applyBorder="1" applyAlignment="1" applyProtection="1">
      <alignment horizontal="left" vertical="center" readingOrder="1"/>
    </xf>
    <xf numFmtId="0" fontId="0" fillId="0" borderId="5" xfId="0" applyBorder="1" applyAlignment="1">
      <alignment textRotation="90"/>
    </xf>
    <xf numFmtId="0" fontId="57" fillId="0" borderId="1" xfId="0" applyFont="1" applyBorder="1" applyAlignment="1">
      <alignment horizontal="center" readingOrder="1"/>
    </xf>
    <xf numFmtId="0" fontId="35" fillId="0" borderId="0" xfId="0" applyFont="1" applyBorder="1" applyAlignment="1">
      <alignment horizontal="center" vertical="center" wrapText="1"/>
    </xf>
    <xf numFmtId="0" fontId="0" fillId="2" borderId="0" xfId="0" applyFill="1" applyBorder="1"/>
    <xf numFmtId="0" fontId="32" fillId="2" borderId="0" xfId="0" applyFont="1" applyFill="1" applyBorder="1" applyAlignment="1">
      <alignment horizontal="left" wrapText="1" readingOrder="1"/>
    </xf>
    <xf numFmtId="0" fontId="31" fillId="2" borderId="0" xfId="0" applyFont="1" applyFill="1" applyBorder="1" applyAlignment="1">
      <alignment horizontal="left" wrapText="1" readingOrder="1"/>
    </xf>
    <xf numFmtId="0" fontId="31" fillId="2" borderId="0" xfId="0" applyFont="1" applyFill="1" applyBorder="1" applyAlignment="1">
      <alignment horizontal="center" wrapText="1" readingOrder="1"/>
    </xf>
    <xf numFmtId="0" fontId="35" fillId="2" borderId="0" xfId="0" applyFont="1" applyFill="1" applyBorder="1" applyAlignment="1">
      <alignment horizontal="center" wrapText="1"/>
    </xf>
    <xf numFmtId="0" fontId="46" fillId="2" borderId="0" xfId="0" applyFont="1" applyFill="1" applyBorder="1" applyAlignment="1">
      <alignment horizontal="center" wrapText="1" readingOrder="1"/>
    </xf>
    <xf numFmtId="0" fontId="32" fillId="2" borderId="0" xfId="0" applyFont="1" applyFill="1" applyBorder="1" applyAlignment="1">
      <alignment horizontal="center" wrapText="1" readingOrder="1"/>
    </xf>
    <xf numFmtId="0" fontId="1" fillId="2" borderId="0" xfId="0" applyFont="1" applyFill="1" applyBorder="1"/>
    <xf numFmtId="0" fontId="41" fillId="2" borderId="0" xfId="0" applyFont="1" applyFill="1" applyBorder="1" applyAlignment="1">
      <alignment horizontal="center" wrapText="1"/>
    </xf>
    <xf numFmtId="0" fontId="35" fillId="2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40" fillId="3" borderId="1" xfId="0" applyFont="1" applyFill="1" applyBorder="1" applyAlignment="1">
      <alignment vertical="top" wrapText="1"/>
    </xf>
    <xf numFmtId="0" fontId="31" fillId="3" borderId="1" xfId="0" applyFont="1" applyFill="1" applyBorder="1" applyAlignment="1">
      <alignment horizontal="center" wrapText="1"/>
    </xf>
    <xf numFmtId="0" fontId="31" fillId="3" borderId="1" xfId="0" applyFont="1" applyFill="1" applyBorder="1" applyAlignment="1">
      <alignment horizontal="center"/>
    </xf>
    <xf numFmtId="0" fontId="56" fillId="3" borderId="7" xfId="0" applyFont="1" applyFill="1" applyBorder="1" applyAlignment="1">
      <alignment vertical="top"/>
    </xf>
    <xf numFmtId="0" fontId="32" fillId="3" borderId="1" xfId="0" applyFont="1" applyFill="1" applyBorder="1" applyAlignment="1">
      <alignment horizontal="center" wrapText="1"/>
    </xf>
    <xf numFmtId="164" fontId="17" fillId="0" borderId="3" xfId="0" applyNumberFormat="1" applyFont="1" applyBorder="1"/>
    <xf numFmtId="0" fontId="0" fillId="0" borderId="0" xfId="0" applyBorder="1" applyAlignment="1">
      <alignment textRotation="90" wrapText="1"/>
    </xf>
    <xf numFmtId="164" fontId="0" fillId="0" borderId="0" xfId="0" applyNumberFormat="1" applyBorder="1"/>
    <xf numFmtId="164" fontId="1" fillId="0" borderId="0" xfId="0" applyNumberFormat="1" applyFont="1" applyBorder="1"/>
    <xf numFmtId="0" fontId="27" fillId="0" borderId="0" xfId="0" applyFont="1" applyBorder="1"/>
    <xf numFmtId="164" fontId="17" fillId="0" borderId="0" xfId="0" applyNumberFormat="1" applyFont="1" applyBorder="1"/>
    <xf numFmtId="0" fontId="40" fillId="0" borderId="8" xfId="0" applyFont="1" applyBorder="1" applyAlignment="1">
      <alignment vertical="top" wrapText="1"/>
    </xf>
    <xf numFmtId="0" fontId="56" fillId="0" borderId="8" xfId="0" applyFont="1" applyBorder="1" applyAlignment="1">
      <alignment vertical="top"/>
    </xf>
    <xf numFmtId="1" fontId="1" fillId="0" borderId="1" xfId="0" applyNumberFormat="1" applyFont="1" applyBorder="1"/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/>
    </xf>
    <xf numFmtId="0" fontId="32" fillId="2" borderId="0" xfId="0" applyFont="1" applyFill="1" applyBorder="1" applyAlignment="1">
      <alignment horizontal="left" wrapText="1" readingOrder="1"/>
    </xf>
    <xf numFmtId="0" fontId="0" fillId="0" borderId="0" xfId="0"/>
    <xf numFmtId="0" fontId="32" fillId="2" borderId="0" xfId="0" applyFont="1" applyFill="1" applyBorder="1" applyAlignment="1">
      <alignment horizontal="center" wrapText="1" readingOrder="1"/>
    </xf>
    <xf numFmtId="0" fontId="12" fillId="2" borderId="0" xfId="0" applyFont="1" applyFill="1" applyBorder="1"/>
    <xf numFmtId="0" fontId="6" fillId="0" borderId="0" xfId="0" applyNumberFormat="1" applyFont="1" applyFill="1" applyBorder="1" applyAlignment="1" applyProtection="1">
      <alignment horizontal="center" vertical="center" readingOrder="1"/>
    </xf>
    <xf numFmtId="0" fontId="8" fillId="0" borderId="0" xfId="0" applyNumberFormat="1" applyFont="1" applyFill="1" applyBorder="1" applyAlignment="1" applyProtection="1">
      <alignment horizontal="left" vertical="center" readingOrder="1"/>
    </xf>
    <xf numFmtId="0" fontId="8" fillId="0" borderId="0" xfId="0" applyNumberFormat="1" applyFont="1" applyFill="1" applyBorder="1" applyAlignment="1" applyProtection="1">
      <alignment horizontal="center" vertical="center" readingOrder="1"/>
    </xf>
    <xf numFmtId="0" fontId="6" fillId="0" borderId="0" xfId="1" applyNumberFormat="1" applyFont="1" applyFill="1" applyBorder="1" applyAlignment="1" applyProtection="1">
      <alignment horizontal="center" vertical="center" readingOrder="1"/>
    </xf>
    <xf numFmtId="0" fontId="0" fillId="6" borderId="1" xfId="0" applyFill="1" applyBorder="1" applyAlignment="1">
      <alignment wrapText="1"/>
    </xf>
    <xf numFmtId="0" fontId="0" fillId="6" borderId="1" xfId="0" applyFill="1" applyBorder="1"/>
    <xf numFmtId="0" fontId="31" fillId="6" borderId="1" xfId="0" applyFont="1" applyFill="1" applyBorder="1" applyAlignment="1">
      <alignment horizontal="center"/>
    </xf>
    <xf numFmtId="0" fontId="32" fillId="6" borderId="1" xfId="0" applyFont="1" applyFill="1" applyBorder="1" applyAlignment="1">
      <alignment horizontal="center"/>
    </xf>
    <xf numFmtId="0" fontId="44" fillId="2" borderId="1" xfId="5" applyFont="1" applyFill="1" applyBorder="1"/>
    <xf numFmtId="165" fontId="30" fillId="7" borderId="1" xfId="5" applyNumberFormat="1" applyFont="1" applyFill="1" applyBorder="1" applyAlignment="1">
      <alignment horizontal="center"/>
    </xf>
    <xf numFmtId="0" fontId="30" fillId="7" borderId="1" xfId="5" applyNumberFormat="1" applyFont="1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0" fillId="0" borderId="0" xfId="0" applyBorder="1" applyAlignment="1"/>
    <xf numFmtId="0" fontId="1" fillId="0" borderId="0" xfId="0" applyFont="1" applyBorder="1" applyAlignment="1">
      <alignment horizontal="center" vertical="center"/>
    </xf>
    <xf numFmtId="0" fontId="0" fillId="8" borderId="1" xfId="0" applyFill="1" applyBorder="1" applyAlignment="1">
      <alignment wrapText="1"/>
    </xf>
    <xf numFmtId="0" fontId="0" fillId="8" borderId="1" xfId="0" applyFill="1" applyBorder="1"/>
    <xf numFmtId="0" fontId="0" fillId="8" borderId="1" xfId="0" applyFill="1" applyBorder="1" applyAlignment="1">
      <alignment horizontal="center"/>
    </xf>
    <xf numFmtId="0" fontId="30" fillId="10" borderId="3" xfId="5" applyFont="1" applyFill="1" applyBorder="1" applyAlignment="1">
      <alignment horizontal="center" wrapText="1"/>
    </xf>
    <xf numFmtId="9" fontId="43" fillId="4" borderId="1" xfId="5" applyNumberFormat="1" applyFont="1" applyFill="1" applyBorder="1" applyAlignment="1">
      <alignment horizontal="center"/>
    </xf>
    <xf numFmtId="165" fontId="44" fillId="10" borderId="1" xfId="5" applyNumberFormat="1" applyFont="1" applyFill="1" applyBorder="1" applyAlignment="1">
      <alignment horizontal="center"/>
    </xf>
    <xf numFmtId="165" fontId="45" fillId="2" borderId="1" xfId="5" applyNumberFormat="1" applyFont="1" applyFill="1" applyBorder="1" applyAlignment="1">
      <alignment horizontal="center"/>
    </xf>
    <xf numFmtId="0" fontId="45" fillId="2" borderId="1" xfId="5" applyFont="1" applyFill="1" applyBorder="1" applyAlignment="1">
      <alignment horizontal="center"/>
    </xf>
    <xf numFmtId="9" fontId="30" fillId="9" borderId="1" xfId="5" applyNumberFormat="1" applyFill="1" applyBorder="1" applyAlignment="1">
      <alignment horizontal="center"/>
    </xf>
    <xf numFmtId="1" fontId="30" fillId="9" borderId="1" xfId="5" applyNumberFormat="1" applyFill="1" applyBorder="1" applyAlignment="1">
      <alignment horizontal="center" wrapText="1"/>
    </xf>
    <xf numFmtId="1" fontId="30" fillId="9" borderId="1" xfId="5" applyNumberFormat="1" applyFill="1" applyBorder="1" applyAlignment="1">
      <alignment horizontal="center" textRotation="90" wrapText="1"/>
    </xf>
    <xf numFmtId="0" fontId="43" fillId="5" borderId="1" xfId="5" applyFont="1" applyFill="1" applyBorder="1" applyAlignment="1">
      <alignment wrapText="1"/>
    </xf>
    <xf numFmtId="0" fontId="0" fillId="14" borderId="1" xfId="0" applyFill="1" applyBorder="1" applyAlignment="1">
      <alignment wrapText="1"/>
    </xf>
    <xf numFmtId="0" fontId="43" fillId="14" borderId="1" xfId="5" applyFont="1" applyFill="1" applyBorder="1" applyAlignment="1">
      <alignment textRotation="90" wrapText="1"/>
    </xf>
    <xf numFmtId="0" fontId="0" fillId="14" borderId="1" xfId="0" applyFill="1" applyBorder="1"/>
    <xf numFmtId="0" fontId="0" fillId="14" borderId="1" xfId="0" applyFill="1" applyBorder="1" applyAlignment="1">
      <alignment horizontal="center"/>
    </xf>
    <xf numFmtId="0" fontId="25" fillId="14" borderId="1" xfId="5" applyFont="1" applyFill="1" applyBorder="1" applyAlignment="1">
      <alignment horizontal="center"/>
    </xf>
    <xf numFmtId="0" fontId="30" fillId="2" borderId="1" xfId="5" applyFont="1" applyFill="1" applyBorder="1" applyAlignment="1">
      <alignment horizontal="center" wrapText="1"/>
    </xf>
    <xf numFmtId="0" fontId="43" fillId="2" borderId="1" xfId="5" applyFont="1" applyFill="1" applyBorder="1" applyAlignment="1">
      <alignment horizontal="center" textRotation="90" wrapText="1"/>
    </xf>
    <xf numFmtId="165" fontId="30" fillId="2" borderId="1" xfId="5" applyNumberFormat="1" applyFill="1" applyBorder="1" applyAlignment="1">
      <alignment horizontal="center"/>
    </xf>
    <xf numFmtId="9" fontId="43" fillId="5" borderId="1" xfId="5" applyNumberFormat="1" applyFont="1" applyFill="1" applyBorder="1" applyAlignment="1">
      <alignment wrapText="1"/>
    </xf>
    <xf numFmtId="0" fontId="60" fillId="0" borderId="0" xfId="5" applyFont="1" applyFill="1" applyBorder="1" applyAlignment="1"/>
    <xf numFmtId="1" fontId="61" fillId="0" borderId="1" xfId="0" applyNumberFormat="1" applyFont="1" applyBorder="1" applyAlignment="1">
      <alignment vertical="top" wrapText="1"/>
    </xf>
    <xf numFmtId="164" fontId="30" fillId="0" borderId="1" xfId="5" applyNumberFormat="1" applyBorder="1"/>
    <xf numFmtId="0" fontId="0" fillId="0" borderId="16" xfId="0" applyFill="1" applyBorder="1" applyAlignment="1">
      <alignment wrapText="1"/>
    </xf>
    <xf numFmtId="0" fontId="0" fillId="0" borderId="0" xfId="0" applyBorder="1" applyAlignment="1">
      <alignment wrapText="1"/>
    </xf>
    <xf numFmtId="0" fontId="40" fillId="0" borderId="0" xfId="0" applyFont="1" applyBorder="1" applyAlignment="1">
      <alignment vertical="top" wrapText="1"/>
    </xf>
    <xf numFmtId="0" fontId="56" fillId="0" borderId="0" xfId="0" applyFont="1" applyBorder="1" applyAlignment="1">
      <alignment vertical="top"/>
    </xf>
    <xf numFmtId="0" fontId="40" fillId="0" borderId="1" xfId="0" applyFont="1" applyBorder="1" applyAlignment="1">
      <alignment horizontal="center" wrapText="1"/>
    </xf>
    <xf numFmtId="0" fontId="37" fillId="0" borderId="1" xfId="0" applyFont="1" applyBorder="1"/>
    <xf numFmtId="0" fontId="37" fillId="0" borderId="7" xfId="0" applyFont="1" applyBorder="1" applyAlignment="1">
      <alignment vertical="top" wrapText="1"/>
    </xf>
    <xf numFmtId="164" fontId="37" fillId="0" borderId="8" xfId="0" applyNumberFormat="1" applyFont="1" applyBorder="1" applyAlignment="1">
      <alignment vertical="top" wrapText="1"/>
    </xf>
    <xf numFmtId="1" fontId="39" fillId="0" borderId="1" xfId="0" applyNumberFormat="1" applyFont="1" applyBorder="1" applyAlignment="1">
      <alignment vertical="top" wrapText="1"/>
    </xf>
    <xf numFmtId="164" fontId="62" fillId="0" borderId="1" xfId="5" applyNumberFormat="1" applyFont="1" applyBorder="1"/>
    <xf numFmtId="1" fontId="37" fillId="0" borderId="1" xfId="0" applyNumberFormat="1" applyFont="1" applyBorder="1" applyAlignment="1">
      <alignment vertical="top" wrapText="1"/>
    </xf>
    <xf numFmtId="164" fontId="37" fillId="0" borderId="1" xfId="0" applyNumberFormat="1" applyFont="1" applyBorder="1" applyAlignment="1">
      <alignment vertical="top" wrapText="1"/>
    </xf>
    <xf numFmtId="0" fontId="62" fillId="0" borderId="1" xfId="5" applyFont="1" applyBorder="1"/>
    <xf numFmtId="0" fontId="39" fillId="2" borderId="1" xfId="5" applyFont="1" applyFill="1" applyBorder="1"/>
    <xf numFmtId="164" fontId="39" fillId="0" borderId="8" xfId="0" applyNumberFormat="1" applyFont="1" applyBorder="1" applyAlignment="1">
      <alignment vertical="top" wrapText="1"/>
    </xf>
    <xf numFmtId="164" fontId="54" fillId="0" borderId="1" xfId="5" applyNumberFormat="1" applyFont="1" applyBorder="1"/>
    <xf numFmtId="0" fontId="40" fillId="0" borderId="0" xfId="0" applyFont="1" applyBorder="1" applyAlignment="1">
      <alignment horizontal="center" vertical="top" wrapText="1"/>
    </xf>
    <xf numFmtId="1" fontId="61" fillId="0" borderId="0" xfId="0" applyNumberFormat="1" applyFont="1" applyBorder="1" applyAlignment="1">
      <alignment vertical="top" wrapText="1"/>
    </xf>
    <xf numFmtId="164" fontId="30" fillId="0" borderId="0" xfId="5" applyNumberFormat="1" applyBorder="1"/>
    <xf numFmtId="1" fontId="55" fillId="0" borderId="0" xfId="0" applyNumberFormat="1" applyFont="1" applyBorder="1" applyAlignment="1">
      <alignment vertical="top" wrapText="1"/>
    </xf>
    <xf numFmtId="0" fontId="30" fillId="0" borderId="0" xfId="5" applyBorder="1"/>
    <xf numFmtId="0" fontId="44" fillId="2" borderId="0" xfId="5" applyFont="1" applyFill="1" applyBorder="1"/>
    <xf numFmtId="0" fontId="47" fillId="0" borderId="0" xfId="0" applyFont="1" applyBorder="1"/>
    <xf numFmtId="0" fontId="50" fillId="0" borderId="0" xfId="0" applyNumberFormat="1" applyFont="1" applyFill="1" applyBorder="1" applyAlignment="1" applyProtection="1">
      <alignment horizontal="left" vertical="center" readingOrder="1"/>
    </xf>
    <xf numFmtId="0" fontId="50" fillId="0" borderId="0" xfId="0" applyNumberFormat="1" applyFont="1" applyFill="1" applyBorder="1" applyAlignment="1" applyProtection="1">
      <alignment horizontal="center" vertical="center" wrapText="1" readingOrder="1"/>
    </xf>
    <xf numFmtId="0" fontId="50" fillId="0" borderId="0" xfId="1" applyNumberFormat="1" applyFont="1" applyFill="1" applyBorder="1" applyAlignment="1" applyProtection="1">
      <alignment horizontal="center" vertical="center" readingOrder="1"/>
    </xf>
    <xf numFmtId="0" fontId="49" fillId="0" borderId="0" xfId="0" applyNumberFormat="1" applyFont="1" applyFill="1" applyBorder="1" applyAlignment="1" applyProtection="1">
      <alignment horizontal="left" vertical="center" readingOrder="1"/>
    </xf>
    <xf numFmtId="0" fontId="47" fillId="0" borderId="0" xfId="0" applyFont="1" applyBorder="1" applyAlignment="1">
      <alignment horizontal="center" readingOrder="1"/>
    </xf>
    <xf numFmtId="0" fontId="51" fillId="0" borderId="0" xfId="0" applyFont="1" applyBorder="1" applyAlignment="1">
      <alignment horizontal="center" readingOrder="1"/>
    </xf>
    <xf numFmtId="0" fontId="52" fillId="0" borderId="0" xfId="0" applyFont="1" applyBorder="1" applyAlignment="1">
      <alignment horizontal="center" readingOrder="1"/>
    </xf>
    <xf numFmtId="0" fontId="52" fillId="0" borderId="0" xfId="0" applyFont="1" applyBorder="1"/>
    <xf numFmtId="0" fontId="48" fillId="0" borderId="0" xfId="0" applyFont="1" applyBorder="1" applyAlignment="1">
      <alignment horizontal="center" readingOrder="1"/>
    </xf>
    <xf numFmtId="0" fontId="32" fillId="0" borderId="0" xfId="0" applyFont="1" applyBorder="1" applyAlignment="1">
      <alignment horizontal="left" wrapText="1" readingOrder="1"/>
    </xf>
    <xf numFmtId="0" fontId="31" fillId="0" borderId="0" xfId="0" applyFont="1" applyBorder="1" applyAlignment="1">
      <alignment horizontal="left" wrapText="1" readingOrder="1"/>
    </xf>
    <xf numFmtId="0" fontId="0" fillId="0" borderId="6" xfId="0" applyBorder="1" applyAlignment="1">
      <alignment horizontal="center"/>
    </xf>
    <xf numFmtId="0" fontId="1" fillId="0" borderId="6" xfId="0" applyFont="1" applyBorder="1" applyAlignment="1">
      <alignment horizontal="center"/>
    </xf>
    <xf numFmtId="1" fontId="11" fillId="0" borderId="6" xfId="0" applyNumberFormat="1" applyFont="1" applyBorder="1" applyAlignment="1">
      <alignment horizontal="center"/>
    </xf>
    <xf numFmtId="0" fontId="17" fillId="0" borderId="0" xfId="0" applyFont="1" applyBorder="1"/>
    <xf numFmtId="0" fontId="18" fillId="0" borderId="0" xfId="0" applyNumberFormat="1" applyFont="1" applyFill="1" applyBorder="1" applyAlignment="1" applyProtection="1">
      <alignment horizontal="left" vertical="center" readingOrder="1"/>
    </xf>
    <xf numFmtId="0" fontId="36" fillId="0" borderId="0" xfId="0" applyFont="1" applyBorder="1" applyAlignment="1"/>
    <xf numFmtId="0" fontId="36" fillId="0" borderId="1" xfId="0" applyFont="1" applyBorder="1" applyAlignment="1"/>
    <xf numFmtId="0" fontId="59" fillId="0" borderId="0" xfId="0" applyFont="1" applyBorder="1"/>
    <xf numFmtId="0" fontId="59" fillId="0" borderId="0" xfId="0" applyFont="1" applyBorder="1" applyAlignment="1">
      <alignment horizontal="right"/>
    </xf>
    <xf numFmtId="0" fontId="58" fillId="0" borderId="0" xfId="0" applyFont="1" applyBorder="1"/>
    <xf numFmtId="0" fontId="30" fillId="3" borderId="1" xfId="5" applyFont="1" applyFill="1" applyBorder="1" applyAlignment="1">
      <alignment horizontal="center" wrapText="1"/>
    </xf>
    <xf numFmtId="0" fontId="30" fillId="6" borderId="3" xfId="5" applyFont="1" applyFill="1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0" fontId="30" fillId="12" borderId="3" xfId="5" applyFont="1" applyFill="1" applyBorder="1" applyAlignment="1">
      <alignment horizontal="center" wrapText="1"/>
    </xf>
    <xf numFmtId="0" fontId="30" fillId="12" borderId="14" xfId="5" applyFont="1" applyFill="1" applyBorder="1" applyAlignment="1">
      <alignment horizontal="center" wrapText="1"/>
    </xf>
    <xf numFmtId="0" fontId="43" fillId="0" borderId="6" xfId="5" applyFont="1" applyFill="1" applyBorder="1" applyAlignment="1">
      <alignment horizontal="center" wrapText="1"/>
    </xf>
    <xf numFmtId="0" fontId="0" fillId="0" borderId="4" xfId="0" applyBorder="1" applyAlignment="1">
      <alignment horizontal="center"/>
    </xf>
    <xf numFmtId="0" fontId="43" fillId="0" borderId="6" xfId="5" applyFont="1" applyFill="1" applyBorder="1" applyAlignment="1">
      <alignment wrapText="1"/>
    </xf>
    <xf numFmtId="0" fontId="0" fillId="0" borderId="4" xfId="0" applyBorder="1" applyAlignment="1"/>
    <xf numFmtId="0" fontId="60" fillId="0" borderId="0" xfId="5" applyFont="1" applyFill="1" applyAlignment="1">
      <alignment horizontal="center"/>
    </xf>
    <xf numFmtId="0" fontId="0" fillId="0" borderId="0" xfId="0" applyAlignment="1">
      <alignment horizontal="center"/>
    </xf>
    <xf numFmtId="0" fontId="30" fillId="11" borderId="3" xfId="5" applyFont="1" applyFill="1" applyBorder="1" applyAlignment="1">
      <alignment horizontal="center" wrapText="1"/>
    </xf>
    <xf numFmtId="0" fontId="30" fillId="4" borderId="3" xfId="5" applyFont="1" applyFill="1" applyBorder="1" applyAlignment="1">
      <alignment horizontal="center" wrapText="1"/>
    </xf>
    <xf numFmtId="0" fontId="30" fillId="9" borderId="3" xfId="5" applyFont="1" applyFill="1" applyBorder="1" applyAlignment="1">
      <alignment horizontal="center" wrapText="1"/>
    </xf>
    <xf numFmtId="0" fontId="43" fillId="5" borderId="3" xfId="5" applyFont="1" applyFill="1" applyBorder="1" applyAlignment="1">
      <alignment wrapText="1"/>
    </xf>
    <xf numFmtId="0" fontId="30" fillId="0" borderId="14" xfId="5" applyBorder="1" applyAlignment="1">
      <alignment wrapText="1"/>
    </xf>
    <xf numFmtId="0" fontId="43" fillId="5" borderId="13" xfId="5" applyFont="1" applyFill="1" applyBorder="1" applyAlignment="1">
      <alignment wrapText="1"/>
    </xf>
    <xf numFmtId="0" fontId="30" fillId="13" borderId="3" xfId="5" applyFont="1" applyFill="1" applyBorder="1" applyAlignment="1">
      <alignment horizontal="center" wrapText="1"/>
    </xf>
    <xf numFmtId="0" fontId="0" fillId="0" borderId="14" xfId="0" applyBorder="1" applyAlignment="1">
      <alignment wrapText="1"/>
    </xf>
    <xf numFmtId="0" fontId="0" fillId="0" borderId="13" xfId="0" applyBorder="1" applyAlignment="1">
      <alignment wrapText="1"/>
    </xf>
    <xf numFmtId="0" fontId="30" fillId="7" borderId="3" xfId="5" applyFont="1" applyFill="1" applyBorder="1" applyAlignment="1">
      <alignment horizontal="center" wrapText="1"/>
    </xf>
    <xf numFmtId="0" fontId="30" fillId="8" borderId="3" xfId="5" applyFont="1" applyFill="1" applyBorder="1" applyAlignment="1">
      <alignment horizontal="center" wrapText="1"/>
    </xf>
    <xf numFmtId="0" fontId="30" fillId="0" borderId="14" xfId="5" applyBorder="1" applyAlignment="1">
      <alignment horizontal="center" wrapText="1"/>
    </xf>
    <xf numFmtId="0" fontId="30" fillId="8" borderId="13" xfId="5" applyFont="1" applyFill="1" applyBorder="1" applyAlignment="1">
      <alignment horizontal="center" wrapText="1"/>
    </xf>
    <xf numFmtId="0" fontId="30" fillId="10" borderId="3" xfId="5" applyFont="1" applyFill="1" applyBorder="1" applyAlignment="1">
      <alignment horizontal="center" wrapText="1"/>
    </xf>
    <xf numFmtId="0" fontId="43" fillId="3" borderId="6" xfId="5" applyFont="1" applyFill="1" applyBorder="1" applyAlignment="1">
      <alignment textRotation="90" wrapText="1"/>
    </xf>
    <xf numFmtId="0" fontId="0" fillId="3" borderId="4" xfId="0" applyFill="1" applyBorder="1" applyAlignment="1">
      <alignment textRotation="90"/>
    </xf>
    <xf numFmtId="0" fontId="0" fillId="0" borderId="0" xfId="0" applyAlignment="1"/>
    <xf numFmtId="0" fontId="63" fillId="0" borderId="0" xfId="0" applyFont="1" applyBorder="1" applyAlignment="1"/>
    <xf numFmtId="0" fontId="0" fillId="0" borderId="0" xfId="0" applyBorder="1" applyAlignment="1"/>
    <xf numFmtId="0" fontId="59" fillId="0" borderId="17" xfId="0" applyFont="1" applyBorder="1" applyAlignment="1"/>
    <xf numFmtId="0" fontId="64" fillId="0" borderId="0" xfId="0" applyFont="1" applyAlignment="1"/>
    <xf numFmtId="0" fontId="0" fillId="0" borderId="1" xfId="0" applyBorder="1" applyAlignment="1"/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2" fillId="2" borderId="0" xfId="0" applyFont="1" applyFill="1" applyBorder="1" applyAlignment="1">
      <alignment horizontal="left" wrapText="1" readingOrder="1"/>
    </xf>
    <xf numFmtId="0" fontId="0" fillId="0" borderId="0" xfId="0" applyFont="1" applyAlignment="1">
      <alignment horizontal="center"/>
    </xf>
    <xf numFmtId="0" fontId="1" fillId="0" borderId="0" xfId="0" applyFont="1" applyAlignment="1"/>
    <xf numFmtId="0" fontId="10" fillId="0" borderId="0" xfId="1" applyNumberFormat="1" applyFont="1" applyFill="1" applyBorder="1" applyAlignment="1" applyProtection="1">
      <alignment horizontal="left" vertical="center" readingOrder="1"/>
    </xf>
    <xf numFmtId="0" fontId="0" fillId="0" borderId="0" xfId="0"/>
    <xf numFmtId="0" fontId="32" fillId="2" borderId="0" xfId="0" applyFont="1" applyFill="1" applyBorder="1" applyAlignment="1">
      <alignment horizontal="center" wrapText="1" readingOrder="1"/>
    </xf>
    <xf numFmtId="0" fontId="1" fillId="0" borderId="0" xfId="0" applyFont="1" applyBorder="1" applyAlignment="1"/>
    <xf numFmtId="0" fontId="34" fillId="0" borderId="0" xfId="0" applyFont="1" applyFill="1" applyBorder="1" applyAlignment="1">
      <alignment horizontal="center" vertical="center" wrapText="1"/>
    </xf>
    <xf numFmtId="0" fontId="35" fillId="0" borderId="0" xfId="0" applyFont="1" applyFill="1" applyBorder="1" applyAlignment="1">
      <alignment horizontal="center" vertical="center" wrapText="1"/>
    </xf>
    <xf numFmtId="0" fontId="36" fillId="0" borderId="0" xfId="0" applyFont="1" applyFill="1" applyBorder="1" applyAlignment="1">
      <alignment horizontal="center" vertical="center" wrapText="1"/>
    </xf>
    <xf numFmtId="0" fontId="20" fillId="0" borderId="0" xfId="0" applyNumberFormat="1" applyFont="1" applyFill="1" applyBorder="1" applyAlignment="1" applyProtection="1">
      <alignment horizontal="left" vertical="center" readingOrder="1"/>
    </xf>
    <xf numFmtId="1" fontId="19" fillId="0" borderId="0" xfId="0" applyNumberFormat="1" applyFont="1" applyFill="1" applyBorder="1" applyAlignment="1" applyProtection="1">
      <alignment horizontal="right" vertical="center" readingOrder="1"/>
    </xf>
    <xf numFmtId="0" fontId="22" fillId="0" borderId="0" xfId="0" applyNumberFormat="1" applyFont="1" applyFill="1" applyBorder="1" applyAlignment="1" applyProtection="1">
      <alignment horizontal="center" vertical="center" wrapText="1" readingOrder="1"/>
    </xf>
    <xf numFmtId="0" fontId="19" fillId="0" borderId="0" xfId="0" applyNumberFormat="1" applyFont="1" applyFill="1" applyBorder="1" applyAlignment="1" applyProtection="1">
      <alignment horizontal="center" vertical="center" textRotation="90" wrapText="1" readingOrder="1"/>
    </xf>
    <xf numFmtId="0" fontId="0" fillId="0" borderId="3" xfId="0" applyBorder="1" applyAlignment="1">
      <alignment horizontal="center"/>
    </xf>
    <xf numFmtId="0" fontId="0" fillId="0" borderId="14" xfId="0" applyBorder="1"/>
    <xf numFmtId="0" fontId="0" fillId="0" borderId="13" xfId="0" applyBorder="1"/>
  </cellXfs>
  <cellStyles count="6">
    <cellStyle name="Обычный" xfId="0" builtinId="0"/>
    <cellStyle name="Обычный 2" xfId="1"/>
    <cellStyle name="Обычный 2 2" xfId="3"/>
    <cellStyle name="Обычный 3" xfId="2"/>
    <cellStyle name="Обычный 4" xfId="5"/>
    <cellStyle name="Обычный_статистика егэ10" xfId="4"/>
  </cellStyles>
  <dxfs count="0"/>
  <tableStyles count="0" defaultTableStyle="TableStyleMedium9" defaultPivotStyle="PivotStyleLight16"/>
  <colors>
    <mruColors>
      <color rgb="FFFF66FF"/>
      <color rgb="FFFF0000"/>
      <color rgb="FF0000FF"/>
      <color rgb="FFFFFF00"/>
      <color rgb="FF00CC00"/>
      <color rgb="FF0066FF"/>
      <color rgb="FFFF9933"/>
      <color rgb="FF800080"/>
      <color rgb="FF663300"/>
      <color rgb="FFFF3399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style val="26"/>
  <c:chart>
    <c:plotArea>
      <c:layout>
        <c:manualLayout>
          <c:layoutTarget val="inner"/>
          <c:xMode val="edge"/>
          <c:yMode val="edge"/>
          <c:x val="7.8995096932195932E-2"/>
          <c:y val="4.9344531933509655E-2"/>
          <c:w val="0.69270140467623265"/>
          <c:h val="0.56177147856519805"/>
        </c:manualLayout>
      </c:layout>
      <c:barChart>
        <c:barDir val="col"/>
        <c:grouping val="clustered"/>
        <c:ser>
          <c:idx val="0"/>
          <c:order val="0"/>
          <c:tx>
            <c:strRef>
              <c:f>'общие св'!$R$22</c:f>
              <c:strCache>
                <c:ptCount val="1"/>
                <c:pt idx="0">
                  <c:v>Ниже порога</c:v>
                </c:pt>
              </c:strCache>
            </c:strRef>
          </c:tx>
          <c:cat>
            <c:strRef>
              <c:f>'общие св'!$S$21:$AD$21</c:f>
              <c:strCache>
                <c:ptCount val="12"/>
                <c:pt idx="0">
                  <c:v>русский язык</c:v>
                </c:pt>
                <c:pt idx="1">
                  <c:v>математ проф. уров.</c:v>
                </c:pt>
                <c:pt idx="2">
                  <c:v>физика</c:v>
                </c:pt>
                <c:pt idx="3">
                  <c:v>общесвознание</c:v>
                </c:pt>
                <c:pt idx="4">
                  <c:v>история</c:v>
                </c:pt>
                <c:pt idx="5">
                  <c:v>химия</c:v>
                </c:pt>
                <c:pt idx="6">
                  <c:v>ИКТ</c:v>
                </c:pt>
                <c:pt idx="7">
                  <c:v>биология</c:v>
                </c:pt>
                <c:pt idx="8">
                  <c:v>английский  язык</c:v>
                </c:pt>
                <c:pt idx="9">
                  <c:v>литература</c:v>
                </c:pt>
                <c:pt idx="10">
                  <c:v>география</c:v>
                </c:pt>
                <c:pt idx="11">
                  <c:v>человеко/экзам</c:v>
                </c:pt>
              </c:strCache>
            </c:strRef>
          </c:cat>
          <c:val>
            <c:numRef>
              <c:f>'общие св'!$S$22:$AD$22</c:f>
              <c:numCache>
                <c:formatCode>0</c:formatCode>
                <c:ptCount val="12"/>
                <c:pt idx="0" formatCode="General">
                  <c:v>20</c:v>
                </c:pt>
                <c:pt idx="1">
                  <c:v>6</c:v>
                </c:pt>
                <c:pt idx="2" formatCode="General">
                  <c:v>2</c:v>
                </c:pt>
                <c:pt idx="3" formatCode="General">
                  <c:v>19</c:v>
                </c:pt>
                <c:pt idx="4" formatCode="General">
                  <c:v>5</c:v>
                </c:pt>
                <c:pt idx="5" formatCode="General">
                  <c:v>13</c:v>
                </c:pt>
                <c:pt idx="6" formatCode="General">
                  <c:v>3</c:v>
                </c:pt>
                <c:pt idx="7" formatCode="General">
                  <c:v>8</c:v>
                </c:pt>
                <c:pt idx="8">
                  <c:v>0</c:v>
                </c:pt>
                <c:pt idx="9" formatCode="General">
                  <c:v>0</c:v>
                </c:pt>
                <c:pt idx="10" formatCode="General">
                  <c:v>1</c:v>
                </c:pt>
                <c:pt idx="11" formatCode="General">
                  <c:v>77</c:v>
                </c:pt>
              </c:numCache>
            </c:numRef>
          </c:val>
        </c:ser>
        <c:ser>
          <c:idx val="1"/>
          <c:order val="1"/>
          <c:tx>
            <c:strRef>
              <c:f>'общие св'!$R$23</c:f>
              <c:strCache>
                <c:ptCount val="1"/>
                <c:pt idx="0">
                  <c:v>Выше порога</c:v>
                </c:pt>
              </c:strCache>
            </c:strRef>
          </c:tx>
          <c:cat>
            <c:strRef>
              <c:f>'общие св'!$S$21:$AD$21</c:f>
              <c:strCache>
                <c:ptCount val="12"/>
                <c:pt idx="0">
                  <c:v>русский язык</c:v>
                </c:pt>
                <c:pt idx="1">
                  <c:v>математ проф. уров.</c:v>
                </c:pt>
                <c:pt idx="2">
                  <c:v>физика</c:v>
                </c:pt>
                <c:pt idx="3">
                  <c:v>общесвознание</c:v>
                </c:pt>
                <c:pt idx="4">
                  <c:v>история</c:v>
                </c:pt>
                <c:pt idx="5">
                  <c:v>химия</c:v>
                </c:pt>
                <c:pt idx="6">
                  <c:v>ИКТ</c:v>
                </c:pt>
                <c:pt idx="7">
                  <c:v>биология</c:v>
                </c:pt>
                <c:pt idx="8">
                  <c:v>английский  язык</c:v>
                </c:pt>
                <c:pt idx="9">
                  <c:v>литература</c:v>
                </c:pt>
                <c:pt idx="10">
                  <c:v>география</c:v>
                </c:pt>
                <c:pt idx="11">
                  <c:v>человеко/экзам</c:v>
                </c:pt>
              </c:strCache>
            </c:strRef>
          </c:cat>
          <c:val>
            <c:numRef>
              <c:f>'общие св'!$S$23:$AD$23</c:f>
              <c:numCache>
                <c:formatCode>0</c:formatCode>
                <c:ptCount val="12"/>
                <c:pt idx="0" formatCode="General">
                  <c:v>227</c:v>
                </c:pt>
                <c:pt idx="1">
                  <c:v>73</c:v>
                </c:pt>
                <c:pt idx="2" formatCode="General">
                  <c:v>29</c:v>
                </c:pt>
                <c:pt idx="3" formatCode="General">
                  <c:v>110</c:v>
                </c:pt>
                <c:pt idx="4" formatCode="General">
                  <c:v>91</c:v>
                </c:pt>
                <c:pt idx="5" formatCode="General">
                  <c:v>63</c:v>
                </c:pt>
                <c:pt idx="6" formatCode="General">
                  <c:v>2</c:v>
                </c:pt>
                <c:pt idx="7" formatCode="General">
                  <c:v>70</c:v>
                </c:pt>
                <c:pt idx="8">
                  <c:v>11</c:v>
                </c:pt>
                <c:pt idx="9" formatCode="General">
                  <c:v>9</c:v>
                </c:pt>
                <c:pt idx="10" formatCode="General">
                  <c:v>1</c:v>
                </c:pt>
                <c:pt idx="11" formatCode="General">
                  <c:v>686</c:v>
                </c:pt>
              </c:numCache>
            </c:numRef>
          </c:val>
        </c:ser>
        <c:ser>
          <c:idx val="2"/>
          <c:order val="2"/>
          <c:tx>
            <c:strRef>
              <c:f>'общие св'!$R$24</c:f>
              <c:strCache>
                <c:ptCount val="1"/>
                <c:pt idx="0">
                  <c:v>Выше 80 </c:v>
                </c:pt>
              </c:strCache>
            </c:strRef>
          </c:tx>
          <c:cat>
            <c:strRef>
              <c:f>'общие св'!$S$21:$AD$21</c:f>
              <c:strCache>
                <c:ptCount val="12"/>
                <c:pt idx="0">
                  <c:v>русский язык</c:v>
                </c:pt>
                <c:pt idx="1">
                  <c:v>математ проф. уров.</c:v>
                </c:pt>
                <c:pt idx="2">
                  <c:v>физика</c:v>
                </c:pt>
                <c:pt idx="3">
                  <c:v>общесвознание</c:v>
                </c:pt>
                <c:pt idx="4">
                  <c:v>история</c:v>
                </c:pt>
                <c:pt idx="5">
                  <c:v>химия</c:v>
                </c:pt>
                <c:pt idx="6">
                  <c:v>ИКТ</c:v>
                </c:pt>
                <c:pt idx="7">
                  <c:v>биология</c:v>
                </c:pt>
                <c:pt idx="8">
                  <c:v>английский  язык</c:v>
                </c:pt>
                <c:pt idx="9">
                  <c:v>литература</c:v>
                </c:pt>
                <c:pt idx="10">
                  <c:v>география</c:v>
                </c:pt>
                <c:pt idx="11">
                  <c:v>человеко/экзам</c:v>
                </c:pt>
              </c:strCache>
            </c:strRef>
          </c:cat>
          <c:val>
            <c:numRef>
              <c:f>'общие св'!$S$24:$AD$24</c:f>
              <c:numCache>
                <c:formatCode>0</c:formatCode>
                <c:ptCount val="12"/>
                <c:pt idx="0" formatCode="General">
                  <c:v>54</c:v>
                </c:pt>
                <c:pt idx="1">
                  <c:v>7</c:v>
                </c:pt>
                <c:pt idx="2" formatCode="General">
                  <c:v>1</c:v>
                </c:pt>
                <c:pt idx="3" formatCode="General">
                  <c:v>20</c:v>
                </c:pt>
                <c:pt idx="4" formatCode="General">
                  <c:v>15</c:v>
                </c:pt>
                <c:pt idx="5" formatCode="General">
                  <c:v>8</c:v>
                </c:pt>
                <c:pt idx="6" formatCode="General">
                  <c:v>0</c:v>
                </c:pt>
                <c:pt idx="7" formatCode="General">
                  <c:v>5</c:v>
                </c:pt>
                <c:pt idx="8">
                  <c:v>1</c:v>
                </c:pt>
                <c:pt idx="9" formatCode="General">
                  <c:v>1</c:v>
                </c:pt>
                <c:pt idx="10" formatCode="General">
                  <c:v>0</c:v>
                </c:pt>
                <c:pt idx="11" formatCode="General">
                  <c:v>112</c:v>
                </c:pt>
              </c:numCache>
            </c:numRef>
          </c:val>
        </c:ser>
        <c:axId val="80374400"/>
        <c:axId val="80388480"/>
      </c:barChart>
      <c:catAx>
        <c:axId val="80374400"/>
        <c:scaling>
          <c:orientation val="minMax"/>
        </c:scaling>
        <c:axPos val="b"/>
        <c:tickLblPos val="nextTo"/>
        <c:txPr>
          <a:bodyPr/>
          <a:lstStyle/>
          <a:p>
            <a:pPr>
              <a:defRPr sz="1100">
                <a:solidFill>
                  <a:schemeClr val="accent4">
                    <a:lumMod val="50000"/>
                  </a:schemeClr>
                </a:solidFill>
              </a:defRPr>
            </a:pPr>
            <a:endParaRPr lang="ru-RU"/>
          </a:p>
        </c:txPr>
        <c:crossAx val="80388480"/>
        <c:crosses val="autoZero"/>
        <c:auto val="1"/>
        <c:lblAlgn val="ctr"/>
        <c:lblOffset val="100"/>
      </c:catAx>
      <c:valAx>
        <c:axId val="80388480"/>
        <c:scaling>
          <c:orientation val="minMax"/>
        </c:scaling>
        <c:axPos val="l"/>
        <c:majorGridlines/>
        <c:numFmt formatCode="General" sourceLinked="1"/>
        <c:tickLblPos val="nextTo"/>
        <c:crossAx val="80374400"/>
        <c:crosses val="autoZero"/>
        <c:crossBetween val="between"/>
      </c:valAx>
      <c:spPr>
        <a:noFill/>
      </c:spPr>
    </c:plotArea>
    <c:legend>
      <c:legendPos val="r"/>
      <c:layout/>
      <c:txPr>
        <a:bodyPr/>
        <a:lstStyle/>
        <a:p>
          <a:pPr>
            <a:defRPr sz="1100">
              <a:solidFill>
                <a:schemeClr val="accent4">
                  <a:lumMod val="50000"/>
                </a:schemeClr>
              </a:solidFill>
            </a:defRPr>
          </a:pPr>
          <a:endParaRPr lang="ru-RU"/>
        </a:p>
      </c:txPr>
    </c:legend>
    <c:plotVisOnly val="1"/>
  </c:chart>
  <c:spPr>
    <a:noFill/>
  </c:spPr>
  <c:printSettings>
    <c:headerFooter/>
    <c:pageMargins b="0.75000000000000799" l="0.70000000000000062" r="0.70000000000000062" t="0.75000000000000799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view3D>
      <c:rAngAx val="1"/>
    </c:view3D>
    <c:plotArea>
      <c:layout/>
      <c:bar3DChart>
        <c:barDir val="col"/>
        <c:grouping val="clustered"/>
        <c:varyColors val="1"/>
        <c:ser>
          <c:idx val="0"/>
          <c:order val="0"/>
          <c:dLbls>
            <c:showVal val="1"/>
          </c:dLbls>
          <c:cat>
            <c:strRef>
              <c:f>ист!$B$5:$B$16</c:f>
              <c:strCache>
                <c:ptCount val="12"/>
                <c:pt idx="0">
                  <c:v>СОШ №1</c:v>
                </c:pt>
                <c:pt idx="1">
                  <c:v>СОШ №2</c:v>
                </c:pt>
                <c:pt idx="2">
                  <c:v>СОШ №3</c:v>
                </c:pt>
                <c:pt idx="3">
                  <c:v>СОШ №4</c:v>
                </c:pt>
                <c:pt idx="4">
                  <c:v>СОШ №5</c:v>
                </c:pt>
                <c:pt idx="5">
                  <c:v>СОШ №6</c:v>
                </c:pt>
                <c:pt idx="6">
                  <c:v>СОШ №7</c:v>
                </c:pt>
                <c:pt idx="7">
                  <c:v>СОШ №8</c:v>
                </c:pt>
                <c:pt idx="8">
                  <c:v>СОШ №9</c:v>
                </c:pt>
                <c:pt idx="9">
                  <c:v>СОШ №10</c:v>
                </c:pt>
                <c:pt idx="10">
                  <c:v>СОШ №11</c:v>
                </c:pt>
                <c:pt idx="11">
                  <c:v>По г.о.Баксан</c:v>
                </c:pt>
              </c:strCache>
            </c:strRef>
          </c:cat>
          <c:val>
            <c:numRef>
              <c:f>ист!$L$5:$L$16</c:f>
              <c:numCache>
                <c:formatCode>General</c:formatCode>
                <c:ptCount val="12"/>
                <c:pt idx="0">
                  <c:v>0</c:v>
                </c:pt>
                <c:pt idx="1">
                  <c:v>1</c:v>
                </c:pt>
                <c:pt idx="2">
                  <c:v>7</c:v>
                </c:pt>
                <c:pt idx="3">
                  <c:v>2</c:v>
                </c:pt>
                <c:pt idx="4">
                  <c:v>1</c:v>
                </c:pt>
                <c:pt idx="5">
                  <c:v>3</c:v>
                </c:pt>
                <c:pt idx="6">
                  <c:v>0</c:v>
                </c:pt>
                <c:pt idx="7">
                  <c:v>1</c:v>
                </c:pt>
                <c:pt idx="8">
                  <c:v>2</c:v>
                </c:pt>
                <c:pt idx="9">
                  <c:v>0</c:v>
                </c:pt>
                <c:pt idx="10">
                  <c:v>1</c:v>
                </c:pt>
                <c:pt idx="11">
                  <c:v>18</c:v>
                </c:pt>
              </c:numCache>
            </c:numRef>
          </c:val>
        </c:ser>
        <c:shape val="cylinder"/>
        <c:axId val="84300160"/>
        <c:axId val="84301696"/>
        <c:axId val="0"/>
      </c:bar3DChart>
      <c:catAx>
        <c:axId val="84300160"/>
        <c:scaling>
          <c:orientation val="minMax"/>
        </c:scaling>
        <c:axPos val="b"/>
        <c:tickLblPos val="nextTo"/>
        <c:crossAx val="84301696"/>
        <c:crosses val="autoZero"/>
        <c:auto val="1"/>
        <c:lblAlgn val="ctr"/>
        <c:lblOffset val="100"/>
      </c:catAx>
      <c:valAx>
        <c:axId val="84301696"/>
        <c:scaling>
          <c:orientation val="minMax"/>
        </c:scaling>
        <c:axPos val="l"/>
        <c:majorGridlines/>
        <c:numFmt formatCode="General" sourceLinked="1"/>
        <c:tickLblPos val="nextTo"/>
        <c:crossAx val="84300160"/>
        <c:crosses val="autoZero"/>
        <c:crossBetween val="between"/>
      </c:valAx>
      <c:spPr>
        <a:noFill/>
        <a:ln w="25400">
          <a:noFill/>
        </a:ln>
      </c:spPr>
    </c:plotArea>
    <c:legend>
      <c:legendPos val="r"/>
    </c:legend>
    <c:plotVisOnly val="1"/>
  </c:chart>
  <c:spPr>
    <a:ln>
      <a:noFill/>
    </a:ln>
  </c:spPr>
  <c:printSettings>
    <c:headerFooter/>
    <c:pageMargins b="0.75000000000000755" l="0.70000000000000062" r="0.70000000000000062" t="0.75000000000000755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/>
            </a:pPr>
            <a:r>
              <a:rPr lang="ru-RU"/>
              <a:t>ИКТ</a:t>
            </a:r>
          </a:p>
        </c:rich>
      </c:tx>
    </c:title>
    <c:view3D>
      <c:rAngAx val="1"/>
    </c:view3D>
    <c:plotArea>
      <c:layout/>
      <c:bar3DChart>
        <c:barDir val="col"/>
        <c:grouping val="clustered"/>
        <c:varyColors val="1"/>
        <c:ser>
          <c:idx val="0"/>
          <c:order val="0"/>
          <c:tx>
            <c:strRef>
              <c:f>ИКТ!$B$4:$B$8</c:f>
              <c:strCache>
                <c:ptCount val="1"/>
                <c:pt idx="0">
                  <c:v>СОШ №1 СОШ №2 СОШ №3 СОШ №5 по г.о.Баксан</c:v>
                </c:pt>
              </c:strCache>
            </c:strRef>
          </c:tx>
          <c:dLbls>
            <c:dLbl>
              <c:idx val="0"/>
              <c:layout>
                <c:manualLayout>
                  <c:x val="0"/>
                  <c:y val="-2.7777777777777901E-2"/>
                </c:manualLayout>
              </c:layout>
              <c:showVal val="1"/>
            </c:dLbl>
            <c:dLbl>
              <c:idx val="1"/>
              <c:layout>
                <c:manualLayout>
                  <c:x val="0"/>
                  <c:y val="-7.407407407407407E-2"/>
                </c:manualLayout>
              </c:layout>
              <c:showVal val="1"/>
            </c:dLbl>
            <c:dLbl>
              <c:idx val="2"/>
              <c:layout>
                <c:manualLayout>
                  <c:x val="2.77777777777779E-3"/>
                  <c:y val="-2.7777777777777877E-2"/>
                </c:manualLayout>
              </c:layout>
              <c:showVal val="1"/>
            </c:dLbl>
            <c:dLbl>
              <c:idx val="3"/>
              <c:layout>
                <c:manualLayout>
                  <c:x val="8.3333333333333367E-3"/>
                  <c:y val="-2.7777777777777877E-2"/>
                </c:manualLayout>
              </c:layout>
              <c:spPr/>
              <c:txPr>
                <a:bodyPr/>
                <a:lstStyle/>
                <a:p>
                  <a:pPr>
                    <a:defRPr b="1">
                      <a:solidFill>
                        <a:srgbClr val="FF0000"/>
                      </a:solidFill>
                    </a:defRPr>
                  </a:pPr>
                  <a:endParaRPr lang="ru-RU"/>
                </a:p>
              </c:txPr>
              <c:showVal val="1"/>
            </c:dLbl>
            <c:dLbl>
              <c:idx val="4"/>
              <c:layout>
                <c:manualLayout>
                  <c:x val="0"/>
                  <c:y val="-3.7037037037037056E-2"/>
                </c:manualLayout>
              </c:layout>
              <c:showVal val="1"/>
            </c:dLbl>
            <c:txPr>
              <a:bodyPr/>
              <a:lstStyle/>
              <a:p>
                <a:pPr>
                  <a:defRPr b="1"/>
                </a:pPr>
                <a:endParaRPr lang="ru-RU"/>
              </a:p>
            </c:txPr>
            <c:showVal val="1"/>
          </c:dLbls>
          <c:cat>
            <c:strRef>
              <c:f>ИКТ!$B$4:$B$8</c:f>
              <c:strCache>
                <c:ptCount val="5"/>
                <c:pt idx="0">
                  <c:v>СОШ №1</c:v>
                </c:pt>
                <c:pt idx="1">
                  <c:v>СОШ №2</c:v>
                </c:pt>
                <c:pt idx="2">
                  <c:v>СОШ №3</c:v>
                </c:pt>
                <c:pt idx="3">
                  <c:v>СОШ №5</c:v>
                </c:pt>
                <c:pt idx="4">
                  <c:v>по г.о.Баксан</c:v>
                </c:pt>
              </c:strCache>
            </c:strRef>
          </c:cat>
          <c:val>
            <c:numRef>
              <c:f>ИКТ!$T$4:$T$8</c:f>
              <c:numCache>
                <c:formatCode>General</c:formatCode>
                <c:ptCount val="5"/>
                <c:pt idx="0">
                  <c:v>44</c:v>
                </c:pt>
                <c:pt idx="1">
                  <c:v>27</c:v>
                </c:pt>
                <c:pt idx="2">
                  <c:v>38.5</c:v>
                </c:pt>
                <c:pt idx="3">
                  <c:v>7</c:v>
                </c:pt>
                <c:pt idx="4">
                  <c:v>31</c:v>
                </c:pt>
              </c:numCache>
            </c:numRef>
          </c:val>
        </c:ser>
        <c:shape val="box"/>
        <c:axId val="84471808"/>
        <c:axId val="84473344"/>
        <c:axId val="0"/>
      </c:bar3DChart>
      <c:catAx>
        <c:axId val="84471808"/>
        <c:scaling>
          <c:orientation val="minMax"/>
        </c:scaling>
        <c:axPos val="b"/>
        <c:tickLblPos val="nextTo"/>
        <c:crossAx val="84473344"/>
        <c:crosses val="autoZero"/>
        <c:auto val="1"/>
        <c:lblAlgn val="ctr"/>
        <c:lblOffset val="100"/>
      </c:catAx>
      <c:valAx>
        <c:axId val="84473344"/>
        <c:scaling>
          <c:orientation val="minMax"/>
        </c:scaling>
        <c:axPos val="l"/>
        <c:majorGridlines/>
        <c:numFmt formatCode="General" sourceLinked="1"/>
        <c:tickLblPos val="nextTo"/>
        <c:crossAx val="84471808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view3D>
      <c:rAngAx val="1"/>
    </c:view3D>
    <c:plotArea>
      <c:layout/>
      <c:bar3DChart>
        <c:barDir val="col"/>
        <c:grouping val="clustered"/>
        <c:varyColors val="1"/>
        <c:ser>
          <c:idx val="0"/>
          <c:order val="0"/>
          <c:dLbls>
            <c:dLbl>
              <c:idx val="4"/>
              <c:spPr/>
              <c:txPr>
                <a:bodyPr/>
                <a:lstStyle/>
                <a:p>
                  <a:pPr>
                    <a:defRPr sz="1200" b="1">
                      <a:solidFill>
                        <a:srgbClr val="FF0000"/>
                      </a:solidFill>
                    </a:defRPr>
                  </a:pPr>
                  <a:endParaRPr lang="ru-RU"/>
                </a:p>
              </c:txPr>
            </c:dLbl>
            <c:dLbl>
              <c:idx val="5"/>
              <c:layout>
                <c:manualLayout>
                  <c:x val="0"/>
                  <c:y val="1.3888888888888923E-2"/>
                </c:manualLayout>
              </c:layout>
              <c:showVal val="1"/>
            </c:dLbl>
            <c:txPr>
              <a:bodyPr/>
              <a:lstStyle/>
              <a:p>
                <a:pPr>
                  <a:defRPr sz="1200" b="1">
                    <a:solidFill>
                      <a:sysClr val="windowText" lastClr="000000"/>
                    </a:solidFill>
                  </a:defRPr>
                </a:pPr>
                <a:endParaRPr lang="ru-RU"/>
              </a:p>
            </c:txPr>
            <c:showVal val="1"/>
          </c:dLbls>
          <c:cat>
            <c:strRef>
              <c:f>лит!$B$5:$B$10</c:f>
              <c:strCache>
                <c:ptCount val="6"/>
                <c:pt idx="0">
                  <c:v>СОШ №2</c:v>
                </c:pt>
                <c:pt idx="1">
                  <c:v>СОШ №3</c:v>
                </c:pt>
                <c:pt idx="2">
                  <c:v>СОШ №4</c:v>
                </c:pt>
                <c:pt idx="3">
                  <c:v>СОШ №6</c:v>
                </c:pt>
                <c:pt idx="4">
                  <c:v>СОШ №9</c:v>
                </c:pt>
                <c:pt idx="5">
                  <c:v>По г.о.Баксан</c:v>
                </c:pt>
              </c:strCache>
            </c:strRef>
          </c:cat>
          <c:val>
            <c:numRef>
              <c:f>лит!$V$5:$V$10</c:f>
              <c:numCache>
                <c:formatCode>General</c:formatCode>
                <c:ptCount val="6"/>
                <c:pt idx="0">
                  <c:v>62</c:v>
                </c:pt>
                <c:pt idx="1">
                  <c:v>53.5</c:v>
                </c:pt>
                <c:pt idx="2">
                  <c:v>69</c:v>
                </c:pt>
                <c:pt idx="3">
                  <c:v>56</c:v>
                </c:pt>
                <c:pt idx="4">
                  <c:v>48</c:v>
                </c:pt>
                <c:pt idx="5" formatCode="0.0">
                  <c:v>57.7</c:v>
                </c:pt>
              </c:numCache>
            </c:numRef>
          </c:val>
        </c:ser>
        <c:shape val="box"/>
        <c:axId val="84372096"/>
        <c:axId val="84398464"/>
        <c:axId val="0"/>
      </c:bar3DChart>
      <c:catAx>
        <c:axId val="84372096"/>
        <c:scaling>
          <c:orientation val="minMax"/>
        </c:scaling>
        <c:axPos val="b"/>
        <c:tickLblPos val="nextTo"/>
        <c:crossAx val="84398464"/>
        <c:crosses val="autoZero"/>
        <c:auto val="1"/>
        <c:lblAlgn val="ctr"/>
        <c:lblOffset val="100"/>
      </c:catAx>
      <c:valAx>
        <c:axId val="84398464"/>
        <c:scaling>
          <c:orientation val="minMax"/>
        </c:scaling>
        <c:axPos val="l"/>
        <c:majorGridlines/>
        <c:numFmt formatCode="General" sourceLinked="1"/>
        <c:tickLblPos val="nextTo"/>
        <c:crossAx val="84372096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view3D>
      <c:rAngAx val="1"/>
    </c:view3D>
    <c:plotArea>
      <c:layout/>
      <c:bar3DChart>
        <c:barDir val="col"/>
        <c:grouping val="clustered"/>
        <c:varyColors val="1"/>
        <c:ser>
          <c:idx val="0"/>
          <c:order val="0"/>
          <c:dLbls>
            <c:showVal val="1"/>
          </c:dLbls>
          <c:cat>
            <c:strRef>
              <c:f>физика!$B$5:$B$16</c:f>
              <c:strCache>
                <c:ptCount val="12"/>
                <c:pt idx="0">
                  <c:v>СОШ №1</c:v>
                </c:pt>
                <c:pt idx="1">
                  <c:v>СОШ №2</c:v>
                </c:pt>
                <c:pt idx="2">
                  <c:v>СОШ №3</c:v>
                </c:pt>
                <c:pt idx="3">
                  <c:v>СОШ №4</c:v>
                </c:pt>
                <c:pt idx="4">
                  <c:v>СОШ №5</c:v>
                </c:pt>
                <c:pt idx="5">
                  <c:v>СОШ №6</c:v>
                </c:pt>
                <c:pt idx="6">
                  <c:v>СОШ №7</c:v>
                </c:pt>
                <c:pt idx="7">
                  <c:v>СОШ №8</c:v>
                </c:pt>
                <c:pt idx="8">
                  <c:v>СОШ №9</c:v>
                </c:pt>
                <c:pt idx="9">
                  <c:v>СОШ №10</c:v>
                </c:pt>
                <c:pt idx="10">
                  <c:v>СОШ №11</c:v>
                </c:pt>
                <c:pt idx="11">
                  <c:v>По г.о.Баксан</c:v>
                </c:pt>
              </c:strCache>
            </c:strRef>
          </c:cat>
          <c:val>
            <c:numRef>
              <c:f>физика!$L$5:$L$16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12</c:v>
                </c:pt>
              </c:numCache>
            </c:numRef>
          </c:val>
        </c:ser>
        <c:shape val="cylinder"/>
        <c:axId val="84532608"/>
        <c:axId val="84538496"/>
        <c:axId val="0"/>
      </c:bar3DChart>
      <c:catAx>
        <c:axId val="84532608"/>
        <c:scaling>
          <c:orientation val="minMax"/>
        </c:scaling>
        <c:axPos val="b"/>
        <c:tickLblPos val="nextTo"/>
        <c:crossAx val="84538496"/>
        <c:crosses val="autoZero"/>
        <c:auto val="1"/>
        <c:lblAlgn val="ctr"/>
        <c:lblOffset val="100"/>
      </c:catAx>
      <c:valAx>
        <c:axId val="84538496"/>
        <c:scaling>
          <c:orientation val="minMax"/>
        </c:scaling>
        <c:axPos val="l"/>
        <c:majorGridlines/>
        <c:numFmt formatCode="General" sourceLinked="1"/>
        <c:tickLblPos val="nextTo"/>
        <c:crossAx val="84532608"/>
        <c:crosses val="autoZero"/>
        <c:crossBetween val="between"/>
      </c:valAx>
      <c:spPr>
        <a:noFill/>
        <a:ln w="25400">
          <a:noFill/>
        </a:ln>
      </c:spPr>
    </c:plotArea>
    <c:legend>
      <c:legendPos val="r"/>
    </c:legend>
    <c:plotVisOnly val="1"/>
  </c:chart>
  <c:spPr>
    <a:ln>
      <a:noFill/>
    </a:ln>
  </c:spPr>
  <c:printSettings>
    <c:headerFooter/>
    <c:pageMargins b="0.75000000000000799" l="0.70000000000000062" r="0.70000000000000062" t="0.75000000000000799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view3D>
      <c:rAngAx val="1"/>
    </c:view3D>
    <c:plotArea>
      <c:layout/>
      <c:bar3DChart>
        <c:barDir val="col"/>
        <c:grouping val="clustered"/>
        <c:varyColors val="1"/>
        <c:ser>
          <c:idx val="0"/>
          <c:order val="0"/>
          <c:dLbls>
            <c:showVal val="1"/>
          </c:dLbls>
          <c:cat>
            <c:strRef>
              <c:f>англ!$B$5:$B$16</c:f>
              <c:strCache>
                <c:ptCount val="12"/>
                <c:pt idx="0">
                  <c:v>СОШ №1</c:v>
                </c:pt>
                <c:pt idx="1">
                  <c:v>СОШ №2</c:v>
                </c:pt>
                <c:pt idx="2">
                  <c:v>СОШ №3</c:v>
                </c:pt>
                <c:pt idx="3">
                  <c:v>СОШ №4</c:v>
                </c:pt>
                <c:pt idx="4">
                  <c:v>СОШ №5</c:v>
                </c:pt>
                <c:pt idx="5">
                  <c:v>СОШ №6</c:v>
                </c:pt>
                <c:pt idx="6">
                  <c:v>СОШ №7</c:v>
                </c:pt>
                <c:pt idx="7">
                  <c:v>СОШ №8</c:v>
                </c:pt>
                <c:pt idx="8">
                  <c:v>СОШ №9</c:v>
                </c:pt>
                <c:pt idx="9">
                  <c:v>СОШ №10</c:v>
                </c:pt>
                <c:pt idx="10">
                  <c:v>СОШ №11</c:v>
                </c:pt>
                <c:pt idx="11">
                  <c:v>По г.о.Баксан</c:v>
                </c:pt>
              </c:strCache>
            </c:strRef>
          </c:cat>
          <c:val>
            <c:numRef>
              <c:f>англ!$L$5:$L$16</c:f>
              <c:numCache>
                <c:formatCode>General</c:formatCode>
                <c:ptCount val="12"/>
                <c:pt idx="11">
                  <c:v>0</c:v>
                </c:pt>
              </c:numCache>
            </c:numRef>
          </c:val>
        </c:ser>
        <c:shape val="cylinder"/>
        <c:axId val="82933248"/>
        <c:axId val="82934784"/>
        <c:axId val="0"/>
      </c:bar3DChart>
      <c:catAx>
        <c:axId val="82933248"/>
        <c:scaling>
          <c:orientation val="minMax"/>
        </c:scaling>
        <c:axPos val="b"/>
        <c:tickLblPos val="nextTo"/>
        <c:crossAx val="82934784"/>
        <c:crosses val="autoZero"/>
        <c:auto val="1"/>
        <c:lblAlgn val="ctr"/>
        <c:lblOffset val="100"/>
      </c:catAx>
      <c:valAx>
        <c:axId val="82934784"/>
        <c:scaling>
          <c:orientation val="minMax"/>
        </c:scaling>
        <c:axPos val="l"/>
        <c:majorGridlines/>
        <c:numFmt formatCode="General" sourceLinked="1"/>
        <c:tickLblPos val="nextTo"/>
        <c:crossAx val="82933248"/>
        <c:crosses val="autoZero"/>
        <c:crossBetween val="between"/>
      </c:valAx>
      <c:spPr>
        <a:noFill/>
        <a:ln w="25400">
          <a:noFill/>
        </a:ln>
      </c:spPr>
    </c:plotArea>
    <c:legend>
      <c:legendPos val="r"/>
    </c:legend>
    <c:plotVisOnly val="1"/>
  </c:chart>
  <c:spPr>
    <a:ln>
      <a:noFill/>
    </a:ln>
  </c:spPr>
  <c:printSettings>
    <c:headerFooter/>
    <c:pageMargins b="0.75000000000000777" l="0.70000000000000062" r="0.70000000000000062" t="0.75000000000000777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view3D>
      <c:rAngAx val="1"/>
    </c:view3D>
    <c:plotArea>
      <c:layout>
        <c:manualLayout>
          <c:layoutTarget val="inner"/>
          <c:xMode val="edge"/>
          <c:yMode val="edge"/>
          <c:x val="8.1710629921259867E-2"/>
          <c:y val="0.11334645669291338"/>
          <c:w val="0.89318941382327299"/>
          <c:h val="0.48332093904928658"/>
        </c:manualLayout>
      </c:layout>
      <c:bar3DChart>
        <c:barDir val="col"/>
        <c:grouping val="clustered"/>
        <c:ser>
          <c:idx val="0"/>
          <c:order val="0"/>
          <c:dPt>
            <c:idx val="0"/>
            <c:spPr>
              <a:solidFill>
                <a:srgbClr val="0000FF"/>
              </a:solidFill>
            </c:spPr>
          </c:dPt>
          <c:dPt>
            <c:idx val="1"/>
            <c:spPr>
              <a:solidFill>
                <a:srgbClr val="FF66FF"/>
              </a:solidFill>
            </c:spPr>
          </c:dPt>
          <c:dPt>
            <c:idx val="2"/>
            <c:spPr>
              <a:solidFill>
                <a:srgbClr val="00CC00"/>
              </a:solidFill>
            </c:spPr>
          </c:dPt>
          <c:dPt>
            <c:idx val="3"/>
            <c:spPr>
              <a:solidFill>
                <a:srgbClr val="FFFF00"/>
              </a:solidFill>
            </c:spPr>
          </c:dPt>
          <c:dPt>
            <c:idx val="4"/>
            <c:spPr>
              <a:solidFill>
                <a:srgbClr val="663300"/>
              </a:solidFill>
            </c:spPr>
          </c:dPt>
          <c:dPt>
            <c:idx val="5"/>
            <c:spPr>
              <a:solidFill>
                <a:srgbClr val="800080"/>
              </a:solidFill>
            </c:spPr>
          </c:dPt>
          <c:dPt>
            <c:idx val="6"/>
            <c:spPr>
              <a:solidFill>
                <a:srgbClr val="FF9933"/>
              </a:solidFill>
            </c:spPr>
          </c:dPt>
          <c:dLbls>
            <c:showVal val="1"/>
          </c:dLbls>
          <c:cat>
            <c:strRef>
              <c:f>рус!$E$4:$W$4</c:f>
              <c:strCache>
                <c:ptCount val="19"/>
                <c:pt idx="0">
                  <c:v>Ниже минимума</c:v>
                </c:pt>
                <c:pt idx="1">
                  <c:v>%</c:v>
                </c:pt>
                <c:pt idx="2">
                  <c:v>24-35</c:v>
                </c:pt>
                <c:pt idx="3">
                  <c:v>%</c:v>
                </c:pt>
                <c:pt idx="4">
                  <c:v>36-39</c:v>
                </c:pt>
                <c:pt idx="5">
                  <c:v>%</c:v>
                </c:pt>
                <c:pt idx="6">
                  <c:v>40-49</c:v>
                </c:pt>
                <c:pt idx="7">
                  <c:v>%</c:v>
                </c:pt>
                <c:pt idx="8">
                  <c:v>50-59</c:v>
                </c:pt>
                <c:pt idx="9">
                  <c:v>%</c:v>
                </c:pt>
                <c:pt idx="10">
                  <c:v>60-69</c:v>
                </c:pt>
                <c:pt idx="11">
                  <c:v>%</c:v>
                </c:pt>
                <c:pt idx="12">
                  <c:v>70-79</c:v>
                </c:pt>
                <c:pt idx="13">
                  <c:v>%</c:v>
                </c:pt>
                <c:pt idx="14">
                  <c:v>80-89</c:v>
                </c:pt>
                <c:pt idx="15">
                  <c:v>%</c:v>
                </c:pt>
                <c:pt idx="16">
                  <c:v>90-100</c:v>
                </c:pt>
                <c:pt idx="17">
                  <c:v>%</c:v>
                </c:pt>
                <c:pt idx="18">
                  <c:v>средний балл</c:v>
                </c:pt>
              </c:strCache>
            </c:strRef>
          </c:cat>
          <c:val>
            <c:numRef>
              <c:f>рус!$E$16:$W$16</c:f>
              <c:numCache>
                <c:formatCode>0.0</c:formatCode>
                <c:ptCount val="19"/>
                <c:pt idx="0" formatCode="General">
                  <c:v>9</c:v>
                </c:pt>
                <c:pt idx="1">
                  <c:v>3.6437246963562751</c:v>
                </c:pt>
                <c:pt idx="2" formatCode="General">
                  <c:v>11</c:v>
                </c:pt>
                <c:pt idx="3">
                  <c:v>4.4534412955465585</c:v>
                </c:pt>
                <c:pt idx="4" formatCode="General">
                  <c:v>8</c:v>
                </c:pt>
                <c:pt idx="5">
                  <c:v>3.2388663967611335</c:v>
                </c:pt>
                <c:pt idx="6" formatCode="General">
                  <c:v>26</c:v>
                </c:pt>
                <c:pt idx="7">
                  <c:v>16.194331983805668</c:v>
                </c:pt>
                <c:pt idx="8" formatCode="General">
                  <c:v>40</c:v>
                </c:pt>
                <c:pt idx="9">
                  <c:v>1.6194331983805668</c:v>
                </c:pt>
                <c:pt idx="10" formatCode="General">
                  <c:v>44</c:v>
                </c:pt>
                <c:pt idx="11">
                  <c:v>17.813765182186234</c:v>
                </c:pt>
                <c:pt idx="12" formatCode="General">
                  <c:v>55</c:v>
                </c:pt>
                <c:pt idx="13">
                  <c:v>22.267206477732792</c:v>
                </c:pt>
                <c:pt idx="14" formatCode="General">
                  <c:v>39</c:v>
                </c:pt>
                <c:pt idx="15">
                  <c:v>15.789473684210526</c:v>
                </c:pt>
                <c:pt idx="16" formatCode="General">
                  <c:v>15</c:v>
                </c:pt>
                <c:pt idx="17">
                  <c:v>6.0728744939271255</c:v>
                </c:pt>
                <c:pt idx="18">
                  <c:v>59.363636363636367</c:v>
                </c:pt>
              </c:numCache>
            </c:numRef>
          </c:val>
        </c:ser>
        <c:dLbls>
          <c:showVal val="1"/>
        </c:dLbls>
        <c:shape val="cylinder"/>
        <c:axId val="80415360"/>
        <c:axId val="80433536"/>
        <c:axId val="0"/>
      </c:bar3DChart>
      <c:catAx>
        <c:axId val="80415360"/>
        <c:scaling>
          <c:orientation val="minMax"/>
        </c:scaling>
        <c:axPos val="b"/>
        <c:tickLblPos val="nextTo"/>
        <c:crossAx val="80433536"/>
        <c:crosses val="autoZero"/>
        <c:auto val="1"/>
        <c:lblAlgn val="ctr"/>
        <c:lblOffset val="100"/>
      </c:catAx>
      <c:valAx>
        <c:axId val="80433536"/>
        <c:scaling>
          <c:orientation val="minMax"/>
        </c:scaling>
        <c:axPos val="l"/>
        <c:majorGridlines/>
        <c:numFmt formatCode="General" sourceLinked="1"/>
        <c:tickLblPos val="nextTo"/>
        <c:crossAx val="80415360"/>
        <c:crosses val="autoZero"/>
        <c:crossBetween val="between"/>
      </c:valAx>
    </c:plotArea>
    <c:plotVisOnly val="1"/>
  </c:chart>
  <c:spPr>
    <a:noFill/>
    <a:ln>
      <a:noFill/>
    </a:ln>
  </c:spPr>
  <c:printSettings>
    <c:headerFooter/>
    <c:pageMargins b="0.75000000000000777" l="0.70000000000000062" r="0.70000000000000062" t="0.750000000000007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>
        <c:manualLayout>
          <c:layoutTarget val="inner"/>
          <c:xMode val="edge"/>
          <c:yMode val="edge"/>
          <c:x val="9.2530796789087766E-2"/>
          <c:y val="6.5742224699788923E-2"/>
          <c:w val="0.89450926298446276"/>
          <c:h val="0.76487058586703216"/>
        </c:manualLayout>
      </c:layout>
      <c:barChart>
        <c:barDir val="col"/>
        <c:grouping val="clustered"/>
        <c:ser>
          <c:idx val="0"/>
          <c:order val="0"/>
          <c:dPt>
            <c:idx val="0"/>
            <c:spPr>
              <a:solidFill>
                <a:srgbClr val="FF0000"/>
              </a:solidFill>
            </c:spPr>
          </c:dPt>
          <c:dPt>
            <c:idx val="1"/>
            <c:spPr>
              <a:solidFill>
                <a:srgbClr val="92D050"/>
              </a:solidFill>
            </c:spPr>
          </c:dPt>
          <c:dPt>
            <c:idx val="2"/>
            <c:spPr>
              <a:solidFill>
                <a:srgbClr val="7030A0"/>
              </a:solidFill>
            </c:spPr>
          </c:dPt>
          <c:dPt>
            <c:idx val="3"/>
            <c:spPr>
              <a:solidFill>
                <a:schemeClr val="accent6">
                  <a:lumMod val="75000"/>
                </a:schemeClr>
              </a:solidFill>
            </c:spPr>
          </c:dPt>
          <c:dPt>
            <c:idx val="4"/>
            <c:spPr>
              <a:solidFill>
                <a:schemeClr val="accent5">
                  <a:lumMod val="60000"/>
                  <a:lumOff val="40000"/>
                </a:schemeClr>
              </a:solidFill>
            </c:spPr>
          </c:dPt>
          <c:dPt>
            <c:idx val="5"/>
            <c:spPr>
              <a:solidFill>
                <a:schemeClr val="accent3">
                  <a:lumMod val="50000"/>
                </a:schemeClr>
              </a:solidFill>
            </c:spPr>
          </c:dPt>
          <c:dPt>
            <c:idx val="7"/>
            <c:spPr>
              <a:solidFill>
                <a:srgbClr val="FF3399"/>
              </a:solidFill>
            </c:spPr>
          </c:dPt>
          <c:dPt>
            <c:idx val="8"/>
            <c:spPr>
              <a:solidFill>
                <a:srgbClr val="FFFF00"/>
              </a:solidFill>
            </c:spPr>
          </c:dPt>
          <c:dPt>
            <c:idx val="9"/>
            <c:spPr>
              <a:solidFill>
                <a:srgbClr val="0000FF"/>
              </a:solidFill>
            </c:spPr>
          </c:dPt>
          <c:dPt>
            <c:idx val="10"/>
            <c:spPr>
              <a:solidFill>
                <a:srgbClr val="00CC00"/>
              </a:solidFill>
            </c:spPr>
          </c:dPt>
          <c:dLbls>
            <c:txPr>
              <a:bodyPr/>
              <a:lstStyle/>
              <a:p>
                <a:pPr>
                  <a:defRPr sz="1100" b="1" i="1">
                    <a:solidFill>
                      <a:srgbClr val="0000FF"/>
                    </a:solidFill>
                  </a:defRPr>
                </a:pPr>
                <a:endParaRPr lang="ru-RU"/>
              </a:p>
            </c:txPr>
            <c:showVal val="1"/>
          </c:dLbls>
          <c:cat>
            <c:strRef>
              <c:f>рус!$B$5:$B$15</c:f>
              <c:strCache>
                <c:ptCount val="11"/>
                <c:pt idx="0">
                  <c:v>СОШ №1</c:v>
                </c:pt>
                <c:pt idx="1">
                  <c:v>СОШ №2</c:v>
                </c:pt>
                <c:pt idx="2">
                  <c:v>СОШ №3</c:v>
                </c:pt>
                <c:pt idx="3">
                  <c:v>СОШ №4</c:v>
                </c:pt>
                <c:pt idx="4">
                  <c:v>СОШ №5</c:v>
                </c:pt>
                <c:pt idx="5">
                  <c:v>СОШ №6</c:v>
                </c:pt>
                <c:pt idx="6">
                  <c:v>СОШ №7</c:v>
                </c:pt>
                <c:pt idx="7">
                  <c:v>СОШ №8</c:v>
                </c:pt>
                <c:pt idx="8">
                  <c:v>СОШ №9</c:v>
                </c:pt>
                <c:pt idx="9">
                  <c:v>СОШ №10</c:v>
                </c:pt>
                <c:pt idx="10">
                  <c:v>СОШ №11</c:v>
                </c:pt>
              </c:strCache>
            </c:strRef>
          </c:cat>
          <c:val>
            <c:numRef>
              <c:f>рус!$L$5:$L$15</c:f>
              <c:numCache>
                <c:formatCode>0.0</c:formatCode>
                <c:ptCount val="11"/>
                <c:pt idx="0">
                  <c:v>8.1081081081081088</c:v>
                </c:pt>
                <c:pt idx="1">
                  <c:v>26.315789473684209</c:v>
                </c:pt>
                <c:pt idx="2">
                  <c:v>14.814814814814813</c:v>
                </c:pt>
                <c:pt idx="3">
                  <c:v>19.565217391304348</c:v>
                </c:pt>
                <c:pt idx="4">
                  <c:v>7.1428571428571423</c:v>
                </c:pt>
                <c:pt idx="5">
                  <c:v>9.0909090909090917</c:v>
                </c:pt>
                <c:pt idx="6">
                  <c:v>0</c:v>
                </c:pt>
                <c:pt idx="7">
                  <c:v>5.5555555555555554</c:v>
                </c:pt>
                <c:pt idx="8">
                  <c:v>21.428571428571427</c:v>
                </c:pt>
                <c:pt idx="9">
                  <c:v>15.384615384615385</c:v>
                </c:pt>
                <c:pt idx="10">
                  <c:v>33.333333333333329</c:v>
                </c:pt>
              </c:numCache>
            </c:numRef>
          </c:val>
        </c:ser>
        <c:axId val="82576128"/>
        <c:axId val="82577664"/>
      </c:barChart>
      <c:catAx>
        <c:axId val="82576128"/>
        <c:scaling>
          <c:orientation val="minMax"/>
        </c:scaling>
        <c:axPos val="b"/>
        <c:tickLblPos val="nextTo"/>
        <c:txPr>
          <a:bodyPr rot="-2640000"/>
          <a:lstStyle/>
          <a:p>
            <a:pPr>
              <a:defRPr sz="1100" b="1">
                <a:solidFill>
                  <a:srgbClr val="0000FF"/>
                </a:solidFill>
              </a:defRPr>
            </a:pPr>
            <a:endParaRPr lang="ru-RU"/>
          </a:p>
        </c:txPr>
        <c:crossAx val="82577664"/>
        <c:crosses val="autoZero"/>
        <c:lblAlgn val="ctr"/>
        <c:lblOffset val="100"/>
      </c:catAx>
      <c:valAx>
        <c:axId val="82577664"/>
        <c:scaling>
          <c:orientation val="minMax"/>
        </c:scaling>
        <c:axPos val="l"/>
        <c:majorGridlines/>
        <c:numFmt formatCode="0.0" sourceLinked="1"/>
        <c:tickLblPos val="nextTo"/>
        <c:txPr>
          <a:bodyPr/>
          <a:lstStyle/>
          <a:p>
            <a:pPr>
              <a:defRPr sz="1100" b="1" i="1">
                <a:solidFill>
                  <a:srgbClr val="0000FF"/>
                </a:solidFill>
              </a:defRPr>
            </a:pPr>
            <a:endParaRPr lang="ru-RU"/>
          </a:p>
        </c:txPr>
        <c:crossAx val="82576128"/>
        <c:crosses val="autoZero"/>
        <c:crossBetween val="between"/>
      </c:valAx>
      <c:spPr>
        <a:noFill/>
      </c:spPr>
    </c:plotArea>
    <c:plotVisOnly val="1"/>
  </c:chart>
  <c:spPr>
    <a:noFill/>
    <a:ln>
      <a:noFill/>
    </a:ln>
  </c:spPr>
  <c:printSettings>
    <c:headerFooter/>
    <c:pageMargins b="0.75000000000000788" l="0.70000000000000062" r="0.70000000000000062" t="0.75000000000000788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view3D>
      <c:rAngAx val="1"/>
    </c:view3D>
    <c:plotArea>
      <c:layout/>
      <c:bar3DChart>
        <c:barDir val="col"/>
        <c:grouping val="clustered"/>
        <c:varyColors val="1"/>
        <c:ser>
          <c:idx val="0"/>
          <c:order val="0"/>
          <c:cat>
            <c:strRef>
              <c:f>'мат проф'!$B$5:$B$16</c:f>
              <c:strCache>
                <c:ptCount val="12"/>
                <c:pt idx="0">
                  <c:v>СОШ №1</c:v>
                </c:pt>
                <c:pt idx="1">
                  <c:v>СОШ №2</c:v>
                </c:pt>
                <c:pt idx="2">
                  <c:v>СОШ №3</c:v>
                </c:pt>
                <c:pt idx="3">
                  <c:v>СОШ №4</c:v>
                </c:pt>
                <c:pt idx="4">
                  <c:v>СОШ №5</c:v>
                </c:pt>
                <c:pt idx="5">
                  <c:v>СОШ №6</c:v>
                </c:pt>
                <c:pt idx="6">
                  <c:v>СОШ №7</c:v>
                </c:pt>
                <c:pt idx="7">
                  <c:v>СОШ №8</c:v>
                </c:pt>
                <c:pt idx="8">
                  <c:v>СОШ №9</c:v>
                </c:pt>
                <c:pt idx="9">
                  <c:v>СОШ №10</c:v>
                </c:pt>
                <c:pt idx="10">
                  <c:v>СОШ №11</c:v>
                </c:pt>
                <c:pt idx="11">
                  <c:v>ИТОГО</c:v>
                </c:pt>
              </c:strCache>
            </c:strRef>
          </c:cat>
          <c:val>
            <c:numRef>
              <c:f>'мат проф'!$X$5:$X$16</c:f>
              <c:numCache>
                <c:formatCode>0.0</c:formatCode>
                <c:ptCount val="12"/>
                <c:pt idx="0">
                  <c:v>59</c:v>
                </c:pt>
                <c:pt idx="1">
                  <c:v>55</c:v>
                </c:pt>
                <c:pt idx="2">
                  <c:v>55</c:v>
                </c:pt>
                <c:pt idx="3">
                  <c:v>69</c:v>
                </c:pt>
                <c:pt idx="4">
                  <c:v>62</c:v>
                </c:pt>
                <c:pt idx="5">
                  <c:v>58</c:v>
                </c:pt>
                <c:pt idx="6">
                  <c:v>0</c:v>
                </c:pt>
                <c:pt idx="7">
                  <c:v>64</c:v>
                </c:pt>
                <c:pt idx="8">
                  <c:v>62</c:v>
                </c:pt>
                <c:pt idx="9">
                  <c:v>53</c:v>
                </c:pt>
                <c:pt idx="10">
                  <c:v>60</c:v>
                </c:pt>
                <c:pt idx="11">
                  <c:v>59</c:v>
                </c:pt>
              </c:numCache>
            </c:numRef>
          </c:val>
        </c:ser>
        <c:shape val="box"/>
        <c:axId val="82662144"/>
        <c:axId val="82663680"/>
        <c:axId val="0"/>
      </c:bar3DChart>
      <c:catAx>
        <c:axId val="82662144"/>
        <c:scaling>
          <c:orientation val="minMax"/>
        </c:scaling>
        <c:axPos val="b"/>
        <c:tickLblPos val="nextTo"/>
        <c:crossAx val="82663680"/>
        <c:crosses val="autoZero"/>
        <c:auto val="1"/>
        <c:lblAlgn val="ctr"/>
        <c:lblOffset val="100"/>
      </c:catAx>
      <c:valAx>
        <c:axId val="82663680"/>
        <c:scaling>
          <c:orientation val="minMax"/>
        </c:scaling>
        <c:axPos val="l"/>
        <c:majorGridlines/>
        <c:numFmt formatCode="0.0" sourceLinked="1"/>
        <c:tickLblPos val="nextTo"/>
        <c:crossAx val="82662144"/>
        <c:crosses val="autoZero"/>
        <c:crossBetween val="between"/>
      </c:valAx>
    </c:plotArea>
    <c:legend>
      <c:legendPos val="r"/>
    </c:legend>
    <c:plotVisOnly val="1"/>
  </c:chart>
  <c:spPr>
    <a:noFill/>
    <a:ln>
      <a:noFill/>
    </a:ln>
  </c:spPr>
  <c:printSettings>
    <c:headerFooter/>
    <c:pageMargins b="0.75000000000000766" l="0.70000000000000062" r="0.70000000000000062" t="0.750000000000007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view3D>
      <c:rAngAx val="1"/>
    </c:view3D>
    <c:plotArea>
      <c:layout>
        <c:manualLayout>
          <c:layoutTarget val="inner"/>
          <c:xMode val="edge"/>
          <c:yMode val="edge"/>
          <c:x val="0.1426430079473599"/>
          <c:y val="2.641783413436961E-2"/>
          <c:w val="0.57482305729748306"/>
          <c:h val="0.60786004022224449"/>
        </c:manualLayout>
      </c:layout>
      <c:bar3DChart>
        <c:barDir val="col"/>
        <c:grouping val="clustered"/>
        <c:varyColors val="1"/>
        <c:ser>
          <c:idx val="0"/>
          <c:order val="0"/>
          <c:dLbls>
            <c:showVal val="1"/>
          </c:dLbls>
          <c:cat>
            <c:strRef>
              <c:f>'мат проф'!$F$4:$V$4</c:f>
              <c:strCache>
                <c:ptCount val="17"/>
                <c:pt idx="0">
                  <c:v>Ниже минимума</c:v>
                </c:pt>
                <c:pt idx="1">
                  <c:v>%</c:v>
                </c:pt>
                <c:pt idx="2">
                  <c:v>27-29</c:v>
                </c:pt>
                <c:pt idx="3">
                  <c:v>%</c:v>
                </c:pt>
                <c:pt idx="4">
                  <c:v>30-39</c:v>
                </c:pt>
                <c:pt idx="5">
                  <c:v>%</c:v>
                </c:pt>
                <c:pt idx="6">
                  <c:v>40-49</c:v>
                </c:pt>
                <c:pt idx="7">
                  <c:v>%</c:v>
                </c:pt>
                <c:pt idx="8">
                  <c:v>50-59</c:v>
                </c:pt>
                <c:pt idx="9">
                  <c:v>%</c:v>
                </c:pt>
                <c:pt idx="10">
                  <c:v>60-69</c:v>
                </c:pt>
                <c:pt idx="11">
                  <c:v>%</c:v>
                </c:pt>
                <c:pt idx="12">
                  <c:v>70-79</c:v>
                </c:pt>
                <c:pt idx="13">
                  <c:v>%</c:v>
                </c:pt>
                <c:pt idx="14">
                  <c:v>80-89</c:v>
                </c:pt>
                <c:pt idx="15">
                  <c:v>%</c:v>
                </c:pt>
                <c:pt idx="16">
                  <c:v>90-100</c:v>
                </c:pt>
              </c:strCache>
            </c:strRef>
          </c:cat>
          <c:val>
            <c:numRef>
              <c:f>'мат проф'!$F$16:$V$16</c:f>
              <c:numCache>
                <c:formatCode>0.0</c:formatCode>
                <c:ptCount val="17"/>
                <c:pt idx="0" formatCode="General">
                  <c:v>6</c:v>
                </c:pt>
                <c:pt idx="1">
                  <c:v>7.59493670886076</c:v>
                </c:pt>
                <c:pt idx="2" formatCode="General">
                  <c:v>2</c:v>
                </c:pt>
                <c:pt idx="3">
                  <c:v>2.5316455696202533</c:v>
                </c:pt>
                <c:pt idx="4" formatCode="General">
                  <c:v>3</c:v>
                </c:pt>
                <c:pt idx="5">
                  <c:v>3.79746835443038</c:v>
                </c:pt>
                <c:pt idx="6" formatCode="General">
                  <c:v>9</c:v>
                </c:pt>
                <c:pt idx="7">
                  <c:v>11.39240506329114</c:v>
                </c:pt>
                <c:pt idx="8" formatCode="General">
                  <c:v>12</c:v>
                </c:pt>
                <c:pt idx="9">
                  <c:v>15.18987341772152</c:v>
                </c:pt>
                <c:pt idx="10" formatCode="General">
                  <c:v>18</c:v>
                </c:pt>
                <c:pt idx="11">
                  <c:v>22.784810126582279</c:v>
                </c:pt>
                <c:pt idx="12" formatCode="General">
                  <c:v>22</c:v>
                </c:pt>
                <c:pt idx="13">
                  <c:v>27.848101265822784</c:v>
                </c:pt>
                <c:pt idx="14" formatCode="General">
                  <c:v>6</c:v>
                </c:pt>
                <c:pt idx="15">
                  <c:v>7.59493670886076</c:v>
                </c:pt>
                <c:pt idx="16" formatCode="General">
                  <c:v>1</c:v>
                </c:pt>
              </c:numCache>
            </c:numRef>
          </c:val>
        </c:ser>
        <c:shape val="cylinder"/>
        <c:axId val="82675968"/>
        <c:axId val="82698240"/>
        <c:axId val="0"/>
      </c:bar3DChart>
      <c:catAx>
        <c:axId val="82675968"/>
        <c:scaling>
          <c:orientation val="minMax"/>
        </c:scaling>
        <c:axPos val="b"/>
        <c:tickLblPos val="nextTo"/>
        <c:crossAx val="82698240"/>
        <c:crosses val="autoZero"/>
        <c:auto val="1"/>
        <c:lblAlgn val="ctr"/>
        <c:lblOffset val="100"/>
      </c:catAx>
      <c:valAx>
        <c:axId val="82698240"/>
        <c:scaling>
          <c:orientation val="minMax"/>
        </c:scaling>
        <c:axPos val="l"/>
        <c:majorGridlines/>
        <c:numFmt formatCode="General" sourceLinked="1"/>
        <c:tickLblPos val="nextTo"/>
        <c:crossAx val="82675968"/>
        <c:crosses val="autoZero"/>
        <c:crossBetween val="between"/>
      </c:valAx>
    </c:plotArea>
    <c:legend>
      <c:legendPos val="r"/>
    </c:legend>
    <c:plotVisOnly val="1"/>
  </c:chart>
  <c:spPr>
    <a:noFill/>
    <a:ln>
      <a:noFill/>
    </a:ln>
  </c:spPr>
  <c:printSettings>
    <c:headerFooter/>
    <c:pageMargins b="0.75000000000000766" l="0.70000000000000062" r="0.70000000000000062" t="0.75000000000000766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view3D>
      <c:rAngAx val="1"/>
    </c:view3D>
    <c:plotArea>
      <c:layout>
        <c:manualLayout>
          <c:layoutTarget val="inner"/>
          <c:xMode val="edge"/>
          <c:yMode val="edge"/>
          <c:x val="0.10218907269618821"/>
          <c:y val="3.7511665208515614E-2"/>
          <c:w val="0.62966264538033667"/>
          <c:h val="0.59222987751531064"/>
        </c:manualLayout>
      </c:layout>
      <c:bar3DChart>
        <c:barDir val="col"/>
        <c:grouping val="clustered"/>
        <c:varyColors val="1"/>
        <c:ser>
          <c:idx val="0"/>
          <c:order val="0"/>
          <c:dLbls>
            <c:showVal val="1"/>
          </c:dLbls>
          <c:cat>
            <c:strRef>
              <c:f>(биология!$B$5:$B$15,биология!$B$16)</c:f>
              <c:strCache>
                <c:ptCount val="12"/>
                <c:pt idx="0">
                  <c:v>СОШ №1</c:v>
                </c:pt>
                <c:pt idx="1">
                  <c:v>СОШ №2</c:v>
                </c:pt>
                <c:pt idx="2">
                  <c:v>СОШ №3</c:v>
                </c:pt>
                <c:pt idx="3">
                  <c:v>СОШ №4</c:v>
                </c:pt>
                <c:pt idx="4">
                  <c:v>СОШ №5</c:v>
                </c:pt>
                <c:pt idx="5">
                  <c:v>СОШ №6</c:v>
                </c:pt>
                <c:pt idx="6">
                  <c:v>СОШ №7</c:v>
                </c:pt>
                <c:pt idx="7">
                  <c:v>СОШ №8</c:v>
                </c:pt>
                <c:pt idx="8">
                  <c:v>СОШ №9</c:v>
                </c:pt>
                <c:pt idx="9">
                  <c:v>СОШ №10</c:v>
                </c:pt>
                <c:pt idx="10">
                  <c:v>СОШ №11</c:v>
                </c:pt>
                <c:pt idx="11">
                  <c:v>По г.о.Баксан</c:v>
                </c:pt>
              </c:strCache>
            </c:strRef>
          </c:cat>
          <c:val>
            <c:numRef>
              <c:f>(биология!$V$5:$V$15,биология!$V$17)</c:f>
              <c:numCache>
                <c:formatCode>General</c:formatCode>
                <c:ptCount val="12"/>
                <c:pt idx="0">
                  <c:v>70</c:v>
                </c:pt>
                <c:pt idx="1">
                  <c:v>39</c:v>
                </c:pt>
                <c:pt idx="2">
                  <c:v>55</c:v>
                </c:pt>
                <c:pt idx="3">
                  <c:v>63</c:v>
                </c:pt>
                <c:pt idx="4">
                  <c:v>43</c:v>
                </c:pt>
                <c:pt idx="5">
                  <c:v>57</c:v>
                </c:pt>
                <c:pt idx="6">
                  <c:v>53</c:v>
                </c:pt>
                <c:pt idx="7">
                  <c:v>63</c:v>
                </c:pt>
                <c:pt idx="8">
                  <c:v>47</c:v>
                </c:pt>
                <c:pt idx="9">
                  <c:v>59</c:v>
                </c:pt>
                <c:pt idx="10">
                  <c:v>60</c:v>
                </c:pt>
              </c:numCache>
            </c:numRef>
          </c:val>
        </c:ser>
        <c:shape val="cylinder"/>
        <c:axId val="82792832"/>
        <c:axId val="82794368"/>
        <c:axId val="0"/>
      </c:bar3DChart>
      <c:catAx>
        <c:axId val="82792832"/>
        <c:scaling>
          <c:orientation val="minMax"/>
        </c:scaling>
        <c:axPos val="b"/>
        <c:tickLblPos val="nextTo"/>
        <c:crossAx val="82794368"/>
        <c:crosses val="autoZero"/>
        <c:auto val="1"/>
        <c:lblAlgn val="ctr"/>
        <c:lblOffset val="100"/>
      </c:catAx>
      <c:valAx>
        <c:axId val="82794368"/>
        <c:scaling>
          <c:orientation val="minMax"/>
        </c:scaling>
        <c:axPos val="l"/>
        <c:majorGridlines/>
        <c:numFmt formatCode="General" sourceLinked="1"/>
        <c:tickLblPos val="nextTo"/>
        <c:crossAx val="8279283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7865419947506564"/>
          <c:y val="1.1969597550306217E-2"/>
          <c:w val="0.20467913385826791"/>
          <c:h val="0.90661636045493477"/>
        </c:manualLayout>
      </c:layout>
    </c:legend>
    <c:plotVisOnly val="1"/>
  </c:chart>
  <c:spPr>
    <a:ln>
      <a:noFill/>
    </a:ln>
  </c:spPr>
  <c:printSettings>
    <c:headerFooter/>
    <c:pageMargins b="0.75000000000000755" l="0.70000000000000062" r="0.70000000000000062" t="0.750000000000007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dPt>
            <c:idx val="0"/>
            <c:spPr>
              <a:solidFill>
                <a:srgbClr val="0000FF"/>
              </a:solidFill>
            </c:spPr>
          </c:dPt>
          <c:dPt>
            <c:idx val="1"/>
            <c:spPr>
              <a:solidFill>
                <a:srgbClr val="FF66FF"/>
              </a:solidFill>
            </c:spPr>
          </c:dPt>
          <c:dPt>
            <c:idx val="2"/>
            <c:spPr>
              <a:solidFill>
                <a:srgbClr val="00CC00"/>
              </a:solidFill>
            </c:spPr>
          </c:dPt>
          <c:dPt>
            <c:idx val="3"/>
            <c:spPr>
              <a:solidFill>
                <a:srgbClr val="FFFF00"/>
              </a:solidFill>
            </c:spPr>
          </c:dPt>
          <c:dPt>
            <c:idx val="4"/>
            <c:spPr>
              <a:solidFill>
                <a:srgbClr val="663300"/>
              </a:solidFill>
            </c:spPr>
          </c:dPt>
          <c:cat>
            <c:strRef>
              <c:f>химия!$E$4:$U$4</c:f>
              <c:strCache>
                <c:ptCount val="17"/>
                <c:pt idx="0">
                  <c:v>Ниже минимума</c:v>
                </c:pt>
                <c:pt idx="1">
                  <c:v>%</c:v>
                </c:pt>
                <c:pt idx="2">
                  <c:v>36-40</c:v>
                </c:pt>
                <c:pt idx="3">
                  <c:v>%</c:v>
                </c:pt>
                <c:pt idx="4">
                  <c:v>40-49</c:v>
                </c:pt>
                <c:pt idx="5">
                  <c:v>%</c:v>
                </c:pt>
                <c:pt idx="6">
                  <c:v>50-59</c:v>
                </c:pt>
                <c:pt idx="7">
                  <c:v>%</c:v>
                </c:pt>
                <c:pt idx="8">
                  <c:v>60-69</c:v>
                </c:pt>
                <c:pt idx="9">
                  <c:v>%</c:v>
                </c:pt>
                <c:pt idx="10">
                  <c:v>70-79</c:v>
                </c:pt>
                <c:pt idx="11">
                  <c:v>%</c:v>
                </c:pt>
                <c:pt idx="12">
                  <c:v>80-89</c:v>
                </c:pt>
                <c:pt idx="13">
                  <c:v>%</c:v>
                </c:pt>
                <c:pt idx="14">
                  <c:v>90-100</c:v>
                </c:pt>
                <c:pt idx="15">
                  <c:v>%</c:v>
                </c:pt>
                <c:pt idx="16">
                  <c:v>средний балл</c:v>
                </c:pt>
              </c:strCache>
            </c:strRef>
          </c:cat>
          <c:val>
            <c:numRef>
              <c:f>химия!$E$16:$U$16</c:f>
              <c:numCache>
                <c:formatCode>0.0</c:formatCode>
                <c:ptCount val="17"/>
                <c:pt idx="0" formatCode="General">
                  <c:v>14</c:v>
                </c:pt>
                <c:pt idx="1">
                  <c:v>18.181818181818183</c:v>
                </c:pt>
                <c:pt idx="2" formatCode="General">
                  <c:v>3</c:v>
                </c:pt>
                <c:pt idx="3">
                  <c:v>3.8961038961038961</c:v>
                </c:pt>
                <c:pt idx="4" formatCode="General">
                  <c:v>11</c:v>
                </c:pt>
                <c:pt idx="5">
                  <c:v>15.584415584415584</c:v>
                </c:pt>
                <c:pt idx="6" formatCode="General">
                  <c:v>12</c:v>
                </c:pt>
                <c:pt idx="7">
                  <c:v>1.5584415584415585</c:v>
                </c:pt>
                <c:pt idx="8" formatCode="General">
                  <c:v>9</c:v>
                </c:pt>
                <c:pt idx="9">
                  <c:v>11.688311688311687</c:v>
                </c:pt>
                <c:pt idx="10" formatCode="General">
                  <c:v>20</c:v>
                </c:pt>
                <c:pt idx="11">
                  <c:v>25.97402597402597</c:v>
                </c:pt>
                <c:pt idx="12" formatCode="General">
                  <c:v>4</c:v>
                </c:pt>
                <c:pt idx="13">
                  <c:v>5.1948051948051948</c:v>
                </c:pt>
                <c:pt idx="14" formatCode="General">
                  <c:v>4</c:v>
                </c:pt>
                <c:pt idx="15">
                  <c:v>5.1948051948051948</c:v>
                </c:pt>
                <c:pt idx="16" formatCode="0">
                  <c:v>57</c:v>
                </c:pt>
              </c:numCache>
            </c:numRef>
          </c:val>
        </c:ser>
        <c:shape val="cylinder"/>
        <c:axId val="82886656"/>
        <c:axId val="82888192"/>
        <c:axId val="0"/>
      </c:bar3DChart>
      <c:catAx>
        <c:axId val="82886656"/>
        <c:scaling>
          <c:orientation val="minMax"/>
        </c:scaling>
        <c:axPos val="b"/>
        <c:tickLblPos val="nextTo"/>
        <c:crossAx val="82888192"/>
        <c:crosses val="autoZero"/>
        <c:auto val="1"/>
        <c:lblAlgn val="ctr"/>
        <c:lblOffset val="100"/>
      </c:catAx>
      <c:valAx>
        <c:axId val="82888192"/>
        <c:scaling>
          <c:orientation val="minMax"/>
        </c:scaling>
        <c:axPos val="l"/>
        <c:majorGridlines/>
        <c:numFmt formatCode="General" sourceLinked="1"/>
        <c:tickLblPos val="nextTo"/>
        <c:crossAx val="82886656"/>
        <c:crosses val="autoZero"/>
        <c:crossBetween val="between"/>
      </c:valAx>
    </c:plotArea>
    <c:legend>
      <c:legendPos val="r"/>
    </c:legend>
    <c:plotVisOnly val="1"/>
  </c:chart>
  <c:spPr>
    <a:noFill/>
    <a:ln>
      <a:noFill/>
    </a:ln>
  </c:spPr>
  <c:printSettings>
    <c:headerFooter/>
    <c:pageMargins b="0.75000000000000799" l="0.70000000000000062" r="0.70000000000000062" t="0.750000000000007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>
        <c:manualLayout>
          <c:layoutTarget val="inner"/>
          <c:xMode val="edge"/>
          <c:yMode val="edge"/>
          <c:x val="9.2530796789087766E-2"/>
          <c:y val="6.5742224699788923E-2"/>
          <c:w val="0.89450926298446276"/>
          <c:h val="0.76487058586703216"/>
        </c:manualLayout>
      </c:layout>
      <c:barChart>
        <c:barDir val="col"/>
        <c:grouping val="clustered"/>
        <c:ser>
          <c:idx val="0"/>
          <c:order val="0"/>
          <c:dPt>
            <c:idx val="0"/>
            <c:spPr>
              <a:solidFill>
                <a:srgbClr val="FF0000"/>
              </a:solidFill>
            </c:spPr>
          </c:dPt>
          <c:dPt>
            <c:idx val="1"/>
            <c:spPr>
              <a:solidFill>
                <a:srgbClr val="92D050"/>
              </a:solidFill>
            </c:spPr>
          </c:dPt>
          <c:dPt>
            <c:idx val="2"/>
            <c:spPr>
              <a:solidFill>
                <a:srgbClr val="7030A0"/>
              </a:solidFill>
            </c:spPr>
          </c:dPt>
          <c:dPt>
            <c:idx val="3"/>
            <c:spPr>
              <a:solidFill>
                <a:schemeClr val="accent6">
                  <a:lumMod val="75000"/>
                </a:schemeClr>
              </a:solidFill>
            </c:spPr>
          </c:dPt>
          <c:dPt>
            <c:idx val="4"/>
            <c:spPr>
              <a:solidFill>
                <a:schemeClr val="accent5">
                  <a:lumMod val="60000"/>
                  <a:lumOff val="40000"/>
                </a:schemeClr>
              </a:solidFill>
            </c:spPr>
          </c:dPt>
          <c:dPt>
            <c:idx val="5"/>
            <c:spPr>
              <a:solidFill>
                <a:schemeClr val="accent3">
                  <a:lumMod val="50000"/>
                </a:schemeClr>
              </a:solidFill>
            </c:spPr>
          </c:dPt>
          <c:dPt>
            <c:idx val="7"/>
            <c:spPr>
              <a:solidFill>
                <a:srgbClr val="FF3399"/>
              </a:solidFill>
            </c:spPr>
          </c:dPt>
          <c:dPt>
            <c:idx val="8"/>
            <c:spPr>
              <a:solidFill>
                <a:srgbClr val="FFFF00"/>
              </a:solidFill>
            </c:spPr>
          </c:dPt>
          <c:dPt>
            <c:idx val="9"/>
            <c:spPr>
              <a:solidFill>
                <a:srgbClr val="0000FF"/>
              </a:solidFill>
            </c:spPr>
          </c:dPt>
          <c:dPt>
            <c:idx val="10"/>
            <c:spPr>
              <a:solidFill>
                <a:srgbClr val="00CC00"/>
              </a:solidFill>
            </c:spPr>
          </c:dPt>
          <c:dLbls>
            <c:txPr>
              <a:bodyPr/>
              <a:lstStyle/>
              <a:p>
                <a:pPr>
                  <a:defRPr sz="1100" b="1" i="1">
                    <a:solidFill>
                      <a:srgbClr val="0000FF"/>
                    </a:solidFill>
                  </a:defRPr>
                </a:pPr>
                <a:endParaRPr lang="ru-RU"/>
              </a:p>
            </c:txPr>
            <c:showVal val="1"/>
          </c:dLbls>
          <c:cat>
            <c:strRef>
              <c:f>химия!$B$5:$B$15</c:f>
              <c:strCache>
                <c:ptCount val="11"/>
                <c:pt idx="0">
                  <c:v>СОШ №1</c:v>
                </c:pt>
                <c:pt idx="1">
                  <c:v>СОШ №2</c:v>
                </c:pt>
                <c:pt idx="2">
                  <c:v>СОШ №3</c:v>
                </c:pt>
                <c:pt idx="3">
                  <c:v>СОШ №4</c:v>
                </c:pt>
                <c:pt idx="4">
                  <c:v>СОШ №5</c:v>
                </c:pt>
                <c:pt idx="5">
                  <c:v>СОШ №6</c:v>
                </c:pt>
                <c:pt idx="6">
                  <c:v>СОШ №7</c:v>
                </c:pt>
                <c:pt idx="7">
                  <c:v>СОШ №8</c:v>
                </c:pt>
                <c:pt idx="8">
                  <c:v>СОШ №9</c:v>
                </c:pt>
                <c:pt idx="9">
                  <c:v>СОШ №10</c:v>
                </c:pt>
                <c:pt idx="10">
                  <c:v>СОШ №11</c:v>
                </c:pt>
              </c:strCache>
            </c:strRef>
          </c:cat>
          <c:val>
            <c:numRef>
              <c:f>химия!$J$5:$J$15</c:f>
              <c:numCache>
                <c:formatCode>0.0</c:formatCode>
                <c:ptCount val="11"/>
                <c:pt idx="0">
                  <c:v>16.666666666666664</c:v>
                </c:pt>
                <c:pt idx="1">
                  <c:v>28.571428571428569</c:v>
                </c:pt>
                <c:pt idx="2">
                  <c:v>7.1428571428571423</c:v>
                </c:pt>
                <c:pt idx="3">
                  <c:v>16.666666666666664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14.285714285714285</c:v>
                </c:pt>
                <c:pt idx="8">
                  <c:v>50</c:v>
                </c:pt>
                <c:pt idx="9">
                  <c:v>14.285714285714285</c:v>
                </c:pt>
                <c:pt idx="10">
                  <c:v>100</c:v>
                </c:pt>
              </c:numCache>
            </c:numRef>
          </c:val>
        </c:ser>
        <c:axId val="84248832"/>
        <c:axId val="84254720"/>
      </c:barChart>
      <c:catAx>
        <c:axId val="84248832"/>
        <c:scaling>
          <c:orientation val="minMax"/>
        </c:scaling>
        <c:axPos val="b"/>
        <c:tickLblPos val="nextTo"/>
        <c:txPr>
          <a:bodyPr rot="-2640000"/>
          <a:lstStyle/>
          <a:p>
            <a:pPr>
              <a:defRPr sz="1100" b="1">
                <a:solidFill>
                  <a:srgbClr val="0000FF"/>
                </a:solidFill>
              </a:defRPr>
            </a:pPr>
            <a:endParaRPr lang="ru-RU"/>
          </a:p>
        </c:txPr>
        <c:crossAx val="84254720"/>
        <c:crosses val="autoZero"/>
        <c:lblAlgn val="ctr"/>
        <c:lblOffset val="100"/>
      </c:catAx>
      <c:valAx>
        <c:axId val="84254720"/>
        <c:scaling>
          <c:orientation val="minMax"/>
        </c:scaling>
        <c:axPos val="l"/>
        <c:majorGridlines/>
        <c:numFmt formatCode="0.0" sourceLinked="1"/>
        <c:tickLblPos val="nextTo"/>
        <c:txPr>
          <a:bodyPr/>
          <a:lstStyle/>
          <a:p>
            <a:pPr>
              <a:defRPr sz="1100" b="1" i="1">
                <a:solidFill>
                  <a:srgbClr val="0000FF"/>
                </a:solidFill>
              </a:defRPr>
            </a:pPr>
            <a:endParaRPr lang="ru-RU"/>
          </a:p>
        </c:txPr>
        <c:crossAx val="84248832"/>
        <c:crosses val="autoZero"/>
        <c:crossBetween val="between"/>
      </c:valAx>
      <c:spPr>
        <a:noFill/>
      </c:spPr>
    </c:plotArea>
    <c:plotVisOnly val="1"/>
  </c:chart>
  <c:spPr>
    <a:noFill/>
    <a:ln>
      <a:noFill/>
    </a:ln>
  </c:spPr>
  <c:printSettings>
    <c:headerFooter/>
    <c:pageMargins b="0.7500000000000081" l="0.70000000000000062" r="0.70000000000000062" t="0.750000000000008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view3D>
      <c:rAngAx val="1"/>
    </c:view3D>
    <c:plotArea>
      <c:layout/>
      <c:bar3DChart>
        <c:barDir val="col"/>
        <c:grouping val="clustered"/>
        <c:varyColors val="1"/>
        <c:ser>
          <c:idx val="0"/>
          <c:order val="0"/>
          <c:cat>
            <c:strRef>
              <c:f>общест!$B$5:$B$16</c:f>
              <c:strCache>
                <c:ptCount val="12"/>
                <c:pt idx="0">
                  <c:v>СОШ №1</c:v>
                </c:pt>
                <c:pt idx="1">
                  <c:v>СОШ №2</c:v>
                </c:pt>
                <c:pt idx="2">
                  <c:v>СОШ №3</c:v>
                </c:pt>
                <c:pt idx="3">
                  <c:v>СОШ №4</c:v>
                </c:pt>
                <c:pt idx="4">
                  <c:v>СОШ №5</c:v>
                </c:pt>
                <c:pt idx="5">
                  <c:v>СОШ №6</c:v>
                </c:pt>
                <c:pt idx="6">
                  <c:v>СОШ №7</c:v>
                </c:pt>
                <c:pt idx="7">
                  <c:v>СОШ №8</c:v>
                </c:pt>
                <c:pt idx="8">
                  <c:v>СОШ №9</c:v>
                </c:pt>
                <c:pt idx="9">
                  <c:v>СОШ №10</c:v>
                </c:pt>
                <c:pt idx="10">
                  <c:v>СОШ №11</c:v>
                </c:pt>
                <c:pt idx="11">
                  <c:v>По г.о.Баксан</c:v>
                </c:pt>
              </c:strCache>
            </c:strRef>
          </c:cat>
          <c:val>
            <c:numRef>
              <c:f>общест!$T$5:$T$16</c:f>
              <c:numCache>
                <c:formatCode>General</c:formatCode>
                <c:ptCount val="12"/>
                <c:pt idx="0">
                  <c:v>64</c:v>
                </c:pt>
                <c:pt idx="1">
                  <c:v>40</c:v>
                </c:pt>
                <c:pt idx="2">
                  <c:v>50.3</c:v>
                </c:pt>
                <c:pt idx="3">
                  <c:v>57</c:v>
                </c:pt>
                <c:pt idx="4">
                  <c:v>43</c:v>
                </c:pt>
                <c:pt idx="5">
                  <c:v>55.5</c:v>
                </c:pt>
                <c:pt idx="6">
                  <c:v>73</c:v>
                </c:pt>
                <c:pt idx="7">
                  <c:v>57</c:v>
                </c:pt>
                <c:pt idx="8">
                  <c:v>58</c:v>
                </c:pt>
                <c:pt idx="9">
                  <c:v>65</c:v>
                </c:pt>
                <c:pt idx="10">
                  <c:v>45</c:v>
                </c:pt>
                <c:pt idx="11" formatCode="0.0">
                  <c:v>55.25454545454545</c:v>
                </c:pt>
              </c:numCache>
            </c:numRef>
          </c:val>
        </c:ser>
        <c:shape val="cylinder"/>
        <c:axId val="84261120"/>
        <c:axId val="82984960"/>
        <c:axId val="0"/>
      </c:bar3DChart>
      <c:catAx>
        <c:axId val="84261120"/>
        <c:scaling>
          <c:orientation val="minMax"/>
        </c:scaling>
        <c:axPos val="b"/>
        <c:tickLblPos val="nextTo"/>
        <c:crossAx val="82984960"/>
        <c:crosses val="autoZero"/>
        <c:auto val="1"/>
        <c:lblAlgn val="ctr"/>
        <c:lblOffset val="100"/>
      </c:catAx>
      <c:valAx>
        <c:axId val="82984960"/>
        <c:scaling>
          <c:orientation val="minMax"/>
        </c:scaling>
        <c:axPos val="l"/>
        <c:majorGridlines/>
        <c:numFmt formatCode="General" sourceLinked="1"/>
        <c:tickLblPos val="nextTo"/>
        <c:crossAx val="84261120"/>
        <c:crosses val="autoZero"/>
        <c:crossBetween val="between"/>
      </c:valAx>
    </c:plotArea>
    <c:legend>
      <c:legendPos val="r"/>
    </c:legend>
    <c:plotVisOnly val="1"/>
  </c:chart>
  <c:spPr>
    <a:ln>
      <a:noFill/>
    </a:ln>
  </c:spPr>
  <c:printSettings>
    <c:headerFooter/>
    <c:pageMargins b="0.75000000000000755" l="0.70000000000000062" r="0.70000000000000062" t="0.7500000000000075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809625</xdr:colOff>
      <xdr:row>27</xdr:row>
      <xdr:rowOff>114298</xdr:rowOff>
    </xdr:from>
    <xdr:to>
      <xdr:col>29</xdr:col>
      <xdr:colOff>361950</xdr:colOff>
      <xdr:row>37</xdr:row>
      <xdr:rowOff>171450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247650</xdr:colOff>
      <xdr:row>3</xdr:row>
      <xdr:rowOff>333375</xdr:rowOff>
    </xdr:from>
    <xdr:to>
      <xdr:col>27</xdr:col>
      <xdr:colOff>238125</xdr:colOff>
      <xdr:row>16</xdr:row>
      <xdr:rowOff>28575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247650</xdr:colOff>
      <xdr:row>3</xdr:row>
      <xdr:rowOff>333375</xdr:rowOff>
    </xdr:from>
    <xdr:to>
      <xdr:col>27</xdr:col>
      <xdr:colOff>238125</xdr:colOff>
      <xdr:row>16</xdr:row>
      <xdr:rowOff>28575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17</xdr:row>
      <xdr:rowOff>180975</xdr:rowOff>
    </xdr:from>
    <xdr:to>
      <xdr:col>15</xdr:col>
      <xdr:colOff>161925</xdr:colOff>
      <xdr:row>32</xdr:row>
      <xdr:rowOff>66675</xdr:rowOff>
    </xdr:to>
    <xdr:graphicFrame macro="">
      <xdr:nvGraphicFramePr>
        <xdr:cNvPr id="5" name="Диаграмма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25</xdr:col>
      <xdr:colOff>152400</xdr:colOff>
      <xdr:row>3</xdr:row>
      <xdr:rowOff>485774</xdr:rowOff>
    </xdr:from>
    <xdr:to>
      <xdr:col>33</xdr:col>
      <xdr:colOff>495300</xdr:colOff>
      <xdr:row>16</xdr:row>
      <xdr:rowOff>66675</xdr:rowOff>
    </xdr:to>
    <xdr:graphicFrame macro="">
      <xdr:nvGraphicFramePr>
        <xdr:cNvPr id="7" name="Диаграмма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38100</xdr:colOff>
      <xdr:row>3</xdr:row>
      <xdr:rowOff>85725</xdr:rowOff>
    </xdr:from>
    <xdr:to>
      <xdr:col>34</xdr:col>
      <xdr:colOff>342900</xdr:colOff>
      <xdr:row>14</xdr:row>
      <xdr:rowOff>171450</xdr:rowOff>
    </xdr:to>
    <xdr:graphicFrame macro="">
      <xdr:nvGraphicFramePr>
        <xdr:cNvPr id="5" name="Диаграмма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20</xdr:col>
      <xdr:colOff>428625</xdr:colOff>
      <xdr:row>17</xdr:row>
      <xdr:rowOff>38100</xdr:rowOff>
    </xdr:from>
    <xdr:to>
      <xdr:col>30</xdr:col>
      <xdr:colOff>123825</xdr:colOff>
      <xdr:row>33</xdr:row>
      <xdr:rowOff>114300</xdr:rowOff>
    </xdr:to>
    <xdr:graphicFrame macro="">
      <xdr:nvGraphicFramePr>
        <xdr:cNvPr id="6" name="Диаграмма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18</xdr:row>
      <xdr:rowOff>180975</xdr:rowOff>
    </xdr:from>
    <xdr:to>
      <xdr:col>11</xdr:col>
      <xdr:colOff>304800</xdr:colOff>
      <xdr:row>33</xdr:row>
      <xdr:rowOff>66675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381000</xdr:colOff>
      <xdr:row>17</xdr:row>
      <xdr:rowOff>76200</xdr:rowOff>
    </xdr:from>
    <xdr:to>
      <xdr:col>12</xdr:col>
      <xdr:colOff>295275</xdr:colOff>
      <xdr:row>32</xdr:row>
      <xdr:rowOff>152400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23</xdr:col>
      <xdr:colOff>152400</xdr:colOff>
      <xdr:row>3</xdr:row>
      <xdr:rowOff>485774</xdr:rowOff>
    </xdr:from>
    <xdr:to>
      <xdr:col>31</xdr:col>
      <xdr:colOff>495300</xdr:colOff>
      <xdr:row>16</xdr:row>
      <xdr:rowOff>66675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571500</xdr:colOff>
      <xdr:row>3</xdr:row>
      <xdr:rowOff>104775</xdr:rowOff>
    </xdr:from>
    <xdr:to>
      <xdr:col>28</xdr:col>
      <xdr:colOff>266700</xdr:colOff>
      <xdr:row>15</xdr:row>
      <xdr:rowOff>180975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247650</xdr:colOff>
      <xdr:row>3</xdr:row>
      <xdr:rowOff>333375</xdr:rowOff>
    </xdr:from>
    <xdr:to>
      <xdr:col>27</xdr:col>
      <xdr:colOff>238125</xdr:colOff>
      <xdr:row>16</xdr:row>
      <xdr:rowOff>28575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8</xdr:row>
      <xdr:rowOff>123825</xdr:rowOff>
    </xdr:from>
    <xdr:to>
      <xdr:col>11</xdr:col>
      <xdr:colOff>28575</xdr:colOff>
      <xdr:row>23</xdr:row>
      <xdr:rowOff>9525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57150</xdr:colOff>
      <xdr:row>10</xdr:row>
      <xdr:rowOff>0</xdr:rowOff>
    </xdr:from>
    <xdr:to>
      <xdr:col>16</xdr:col>
      <xdr:colOff>361950</xdr:colOff>
      <xdr:row>24</xdr:row>
      <xdr:rowOff>76200</xdr:rowOff>
    </xdr:to>
    <xdr:graphicFrame macro="">
      <xdr:nvGraphicFramePr>
        <xdr:cNvPr id="5" name="Диаграмма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Admin/LOCALS~1/Temp/&#1077;&#1075;&#1101;/&#1077;&#1075;&#1101;/&#1088;&#1077;&#1079;&#1091;&#1083;&#1100;&#1090;&#1072;&#1090;&#1099;/&#1086;&#1073;&#1097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Выполнение заданий"/>
      <sheetName val="XLR_NoRangeSheet"/>
    </sheetNames>
    <sheetDataSet>
      <sheetData sheetId="0"/>
      <sheetData sheetId="1">
        <row r="6">
          <cell r="C6" t="str">
            <v>Протокол проверки результатов Единого государственного экзамена</v>
          </cell>
          <cell r="D6" t="str">
            <v xml:space="preserve">Код АТЕ: </v>
          </cell>
          <cell r="E6" t="str">
            <v>3</v>
          </cell>
          <cell r="F6" t="str">
            <v>12-Обществознание</v>
          </cell>
          <cell r="G6" t="str">
            <v>07-Кабардино-Балкарская Республика</v>
          </cell>
          <cell r="H6" t="str">
            <v>39</v>
          </cell>
          <cell r="I6" t="str">
            <v>ППЭ</v>
          </cell>
          <cell r="J6" t="str">
            <v>Код ОУ</v>
          </cell>
          <cell r="K6" t="str">
            <v>Класс</v>
          </cell>
          <cell r="L6" t="str">
            <v>Фамилия</v>
          </cell>
          <cell r="M6" t="str">
            <v>Имя</v>
          </cell>
          <cell r="N6" t="str">
            <v>Отчество</v>
          </cell>
          <cell r="R6" t="str">
            <v>Задания типа А</v>
          </cell>
          <cell r="S6" t="str">
            <v>Задания типа В</v>
          </cell>
          <cell r="T6" t="str">
            <v>Задания типа C</v>
          </cell>
          <cell r="U6" t="str">
            <v>Серия документа</v>
          </cell>
          <cell r="V6" t="str">
            <v>Номер документа</v>
          </cell>
          <cell r="W6" t="str">
            <v>Балл</v>
          </cell>
          <cell r="Z6" t="str">
            <v>Первичный балл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L57"/>
  <sheetViews>
    <sheetView topLeftCell="A15" zoomScale="90" zoomScaleNormal="90" workbookViewId="0">
      <selection activeCell="E27" sqref="E27"/>
    </sheetView>
  </sheetViews>
  <sheetFormatPr defaultRowHeight="12.75"/>
  <cols>
    <col min="1" max="1" width="4.5703125" style="39" customWidth="1"/>
    <col min="2" max="2" width="10.42578125" style="39" customWidth="1"/>
    <col min="3" max="4" width="5.85546875" style="39" customWidth="1"/>
    <col min="5" max="5" width="6.42578125" style="39" customWidth="1"/>
    <col min="6" max="7" width="6.85546875" style="39" customWidth="1"/>
    <col min="8" max="8" width="5.28515625" style="39" customWidth="1"/>
    <col min="9" max="10" width="6.5703125" style="39" customWidth="1"/>
    <col min="11" max="11" width="5.140625" style="39" customWidth="1"/>
    <col min="12" max="13" width="6.140625" style="39" customWidth="1"/>
    <col min="14" max="14" width="4.7109375" style="39" customWidth="1"/>
    <col min="15" max="16" width="5.7109375" style="39" customWidth="1"/>
    <col min="17" max="17" width="4.7109375" style="39" customWidth="1"/>
    <col min="18" max="19" width="6.42578125" style="39" customWidth="1"/>
    <col min="20" max="20" width="4.7109375" style="39" customWidth="1"/>
    <col min="21" max="22" width="5.5703125" style="39" customWidth="1"/>
    <col min="23" max="23" width="5.7109375" style="39" customWidth="1"/>
    <col min="24" max="24" width="8.42578125" style="39" customWidth="1"/>
    <col min="25" max="25" width="7" style="39" customWidth="1"/>
    <col min="26" max="26" width="4.7109375" style="39" customWidth="1"/>
    <col min="27" max="28" width="5.140625" style="39" customWidth="1"/>
    <col min="29" max="29" width="4.7109375" style="39" customWidth="1"/>
    <col min="30" max="30" width="6.42578125" style="39" customWidth="1"/>
    <col min="31" max="31" width="7.42578125" style="39" customWidth="1"/>
    <col min="32" max="34" width="4.7109375" style="39" customWidth="1"/>
    <col min="35" max="35" width="5.42578125" style="39" customWidth="1"/>
    <col min="36" max="36" width="4.7109375" style="39" customWidth="1"/>
    <col min="37" max="37" width="5.28515625" style="39" customWidth="1"/>
    <col min="38" max="46" width="4.28515625" style="39" customWidth="1"/>
    <col min="47" max="16384" width="9.140625" style="39"/>
  </cols>
  <sheetData>
    <row r="1" spans="1:38" ht="18">
      <c r="A1" s="347" t="s">
        <v>88</v>
      </c>
      <c r="B1" s="348"/>
      <c r="C1" s="348"/>
      <c r="D1" s="348"/>
      <c r="E1" s="348"/>
      <c r="F1" s="348"/>
      <c r="G1" s="348"/>
      <c r="H1" s="348"/>
      <c r="I1" s="348"/>
      <c r="J1" s="348"/>
      <c r="K1" s="348"/>
      <c r="L1" s="348"/>
      <c r="M1" s="348"/>
      <c r="N1" s="348"/>
      <c r="O1" s="40"/>
      <c r="P1" s="40"/>
      <c r="Q1" s="40"/>
      <c r="R1" s="40"/>
      <c r="S1" s="40"/>
      <c r="T1" s="40"/>
      <c r="U1" s="40"/>
      <c r="V1" s="40"/>
      <c r="W1" s="40"/>
      <c r="X1" s="41"/>
      <c r="Y1" s="41"/>
      <c r="Z1" s="41"/>
      <c r="AA1" s="41"/>
      <c r="AB1" s="41"/>
      <c r="AC1" s="41"/>
      <c r="AD1" s="41"/>
      <c r="AE1" s="41"/>
      <c r="AF1" s="41"/>
      <c r="AG1" s="41"/>
      <c r="AH1" s="41"/>
      <c r="AI1" s="41"/>
      <c r="AJ1" s="41"/>
      <c r="AK1" s="41"/>
      <c r="AL1" s="41"/>
    </row>
    <row r="2" spans="1:38" ht="27" customHeight="1">
      <c r="A2" s="290" t="s">
        <v>91</v>
      </c>
      <c r="B2" s="290"/>
      <c r="C2" s="290"/>
      <c r="D2" s="290"/>
      <c r="E2" s="290"/>
      <c r="F2" s="290"/>
      <c r="G2" s="290"/>
      <c r="H2" s="290"/>
      <c r="I2" s="290"/>
      <c r="J2" s="290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</row>
    <row r="3" spans="1:38" ht="79.5" customHeight="1">
      <c r="A3" s="343" t="s">
        <v>0</v>
      </c>
      <c r="B3" s="345" t="s">
        <v>63</v>
      </c>
      <c r="C3" s="363" t="s">
        <v>92</v>
      </c>
      <c r="D3" s="363" t="s">
        <v>93</v>
      </c>
      <c r="E3" s="337" t="s">
        <v>94</v>
      </c>
      <c r="F3" s="337"/>
      <c r="G3" s="338" t="s">
        <v>95</v>
      </c>
      <c r="H3" s="339"/>
      <c r="I3" s="340"/>
      <c r="J3" s="358" t="s">
        <v>83</v>
      </c>
      <c r="K3" s="339"/>
      <c r="L3" s="340"/>
      <c r="M3" s="359" t="s">
        <v>80</v>
      </c>
      <c r="N3" s="360"/>
      <c r="O3" s="361"/>
      <c r="P3" s="362" t="s">
        <v>84</v>
      </c>
      <c r="Q3" s="339"/>
      <c r="R3" s="340"/>
      <c r="S3" s="349" t="s">
        <v>85</v>
      </c>
      <c r="T3" s="339"/>
      <c r="U3" s="340"/>
      <c r="AK3" s="286"/>
    </row>
    <row r="4" spans="1:38" ht="137.25" customHeight="1">
      <c r="A4" s="344"/>
      <c r="B4" s="346" t="s">
        <v>63</v>
      </c>
      <c r="C4" s="364"/>
      <c r="D4" s="364"/>
      <c r="E4" s="118" t="s">
        <v>134</v>
      </c>
      <c r="F4" s="119" t="s">
        <v>89</v>
      </c>
      <c r="G4" s="259" t="s">
        <v>39</v>
      </c>
      <c r="H4" s="120" t="s">
        <v>134</v>
      </c>
      <c r="I4" s="121" t="s">
        <v>89</v>
      </c>
      <c r="J4" s="266" t="s">
        <v>39</v>
      </c>
      <c r="K4" s="123" t="s">
        <v>82</v>
      </c>
      <c r="L4" s="124" t="s">
        <v>89</v>
      </c>
      <c r="M4" s="269" t="s">
        <v>39</v>
      </c>
      <c r="N4" s="126" t="s">
        <v>134</v>
      </c>
      <c r="O4" s="127" t="s">
        <v>89</v>
      </c>
      <c r="P4" s="272" t="s">
        <v>39</v>
      </c>
      <c r="Q4" s="129" t="s">
        <v>134</v>
      </c>
      <c r="R4" s="130" t="s">
        <v>89</v>
      </c>
      <c r="S4" s="212" t="s">
        <v>39</v>
      </c>
      <c r="T4" s="132" t="s">
        <v>134</v>
      </c>
      <c r="U4" s="133" t="s">
        <v>89</v>
      </c>
      <c r="AK4" s="287"/>
    </row>
    <row r="5" spans="1:38" ht="12.75" customHeight="1">
      <c r="A5" s="44">
        <v>1</v>
      </c>
      <c r="B5" s="43" t="s">
        <v>10</v>
      </c>
      <c r="C5" s="235">
        <v>39</v>
      </c>
      <c r="D5" s="236">
        <v>37</v>
      </c>
      <c r="E5" s="237">
        <v>1</v>
      </c>
      <c r="F5" s="189">
        <f>E5/D5</f>
        <v>2.7027027027027029E-2</v>
      </c>
      <c r="G5" s="260">
        <v>8</v>
      </c>
      <c r="H5" s="261">
        <v>1</v>
      </c>
      <c r="I5" s="122">
        <f>H5/G5</f>
        <v>0.125</v>
      </c>
      <c r="J5" s="264"/>
      <c r="K5" s="125"/>
      <c r="L5" s="190">
        <f>K5/A5</f>
        <v>0</v>
      </c>
      <c r="M5" s="270">
        <v>10</v>
      </c>
      <c r="N5" s="271"/>
      <c r="O5" s="191">
        <f>N5/M5</f>
        <v>0</v>
      </c>
      <c r="P5" s="272">
        <v>1</v>
      </c>
      <c r="Q5" s="272">
        <v>0</v>
      </c>
      <c r="R5" s="194">
        <f>Q5/P5</f>
        <v>0</v>
      </c>
      <c r="S5" s="196">
        <v>0</v>
      </c>
      <c r="T5" s="134"/>
      <c r="U5" s="135"/>
      <c r="AK5" s="288"/>
    </row>
    <row r="6" spans="1:38" ht="12.75" customHeight="1">
      <c r="A6" s="44">
        <v>2</v>
      </c>
      <c r="B6" s="43" t="s">
        <v>11</v>
      </c>
      <c r="C6" s="235">
        <v>30</v>
      </c>
      <c r="D6" s="236">
        <v>19</v>
      </c>
      <c r="E6" s="237">
        <v>1</v>
      </c>
      <c r="F6" s="189">
        <f t="shared" ref="F6:F16" si="0">E6/D6</f>
        <v>5.2631578947368418E-2</v>
      </c>
      <c r="G6" s="260">
        <v>5</v>
      </c>
      <c r="H6" s="261">
        <v>0</v>
      </c>
      <c r="I6" s="122">
        <f t="shared" ref="I6:I16" si="1">H6/G6</f>
        <v>0</v>
      </c>
      <c r="J6" s="266">
        <v>1</v>
      </c>
      <c r="K6" s="266">
        <v>0</v>
      </c>
      <c r="L6" s="190">
        <f t="shared" ref="L6:L15" si="2">K6/A6</f>
        <v>0</v>
      </c>
      <c r="M6" s="270">
        <v>8</v>
      </c>
      <c r="N6" s="271">
        <v>3</v>
      </c>
      <c r="O6" s="192">
        <f t="shared" ref="O6:O16" si="3">N6/M6</f>
        <v>0.375</v>
      </c>
      <c r="P6" s="272">
        <v>1</v>
      </c>
      <c r="Q6" s="272">
        <v>1</v>
      </c>
      <c r="R6" s="195">
        <f t="shared" ref="R6:R9" si="4">Q6/P6</f>
        <v>1</v>
      </c>
      <c r="S6" s="196">
        <v>0</v>
      </c>
      <c r="T6" s="134"/>
      <c r="U6" s="135"/>
      <c r="AK6" s="288"/>
    </row>
    <row r="7" spans="1:38" ht="12.75" customHeight="1">
      <c r="A7" s="44">
        <v>3</v>
      </c>
      <c r="B7" s="43" t="s">
        <v>12</v>
      </c>
      <c r="C7" s="235">
        <v>68</v>
      </c>
      <c r="D7" s="236">
        <v>54</v>
      </c>
      <c r="E7" s="237">
        <v>1</v>
      </c>
      <c r="F7" s="189">
        <f t="shared" si="0"/>
        <v>1.8518518518518517E-2</v>
      </c>
      <c r="G7" s="260">
        <v>24</v>
      </c>
      <c r="H7" s="261">
        <v>3</v>
      </c>
      <c r="I7" s="122">
        <f t="shared" si="1"/>
        <v>0.125</v>
      </c>
      <c r="J7" s="266">
        <v>2</v>
      </c>
      <c r="K7" s="266">
        <v>0</v>
      </c>
      <c r="L7" s="190">
        <f t="shared" si="2"/>
        <v>0</v>
      </c>
      <c r="M7" s="270">
        <v>15</v>
      </c>
      <c r="N7" s="271">
        <v>3</v>
      </c>
      <c r="O7" s="192">
        <f t="shared" si="3"/>
        <v>0.2</v>
      </c>
      <c r="P7" s="272">
        <v>2</v>
      </c>
      <c r="Q7" s="272">
        <v>1</v>
      </c>
      <c r="R7" s="195">
        <f t="shared" si="4"/>
        <v>0.5</v>
      </c>
      <c r="S7" s="196">
        <v>3</v>
      </c>
      <c r="T7" s="134"/>
      <c r="U7" s="135"/>
      <c r="AK7" s="288"/>
    </row>
    <row r="8" spans="1:38" ht="12.75" customHeight="1">
      <c r="A8" s="44">
        <v>4</v>
      </c>
      <c r="B8" s="43" t="s">
        <v>13</v>
      </c>
      <c r="C8" s="235">
        <v>62</v>
      </c>
      <c r="D8" s="236">
        <v>46</v>
      </c>
      <c r="E8" s="237">
        <v>0</v>
      </c>
      <c r="F8" s="189">
        <f t="shared" si="0"/>
        <v>0</v>
      </c>
      <c r="G8" s="260">
        <v>10</v>
      </c>
      <c r="H8" s="261">
        <v>0</v>
      </c>
      <c r="I8" s="122">
        <f t="shared" si="1"/>
        <v>0</v>
      </c>
      <c r="J8" s="266">
        <v>3</v>
      </c>
      <c r="K8" s="266">
        <v>0</v>
      </c>
      <c r="L8" s="190">
        <f t="shared" si="2"/>
        <v>0</v>
      </c>
      <c r="M8" s="270">
        <v>20</v>
      </c>
      <c r="N8" s="271">
        <v>1</v>
      </c>
      <c r="O8" s="191">
        <f t="shared" si="3"/>
        <v>0.05</v>
      </c>
      <c r="P8" s="272"/>
      <c r="Q8" s="272"/>
      <c r="R8" s="195"/>
      <c r="S8" s="196">
        <v>3</v>
      </c>
      <c r="T8" s="134"/>
      <c r="U8" s="135"/>
      <c r="AK8" s="288"/>
    </row>
    <row r="9" spans="1:38" ht="12.75" customHeight="1">
      <c r="A9" s="44">
        <v>5</v>
      </c>
      <c r="B9" s="43" t="s">
        <v>14</v>
      </c>
      <c r="C9" s="235">
        <v>19</v>
      </c>
      <c r="D9" s="236">
        <v>14</v>
      </c>
      <c r="E9" s="237">
        <v>2</v>
      </c>
      <c r="F9" s="189">
        <f t="shared" si="0"/>
        <v>0.14285714285714285</v>
      </c>
      <c r="G9" s="260">
        <v>8</v>
      </c>
      <c r="H9" s="261">
        <v>1</v>
      </c>
      <c r="I9" s="122">
        <f t="shared" si="1"/>
        <v>0.125</v>
      </c>
      <c r="J9" s="266"/>
      <c r="K9" s="266"/>
      <c r="L9" s="190">
        <f t="shared" si="2"/>
        <v>0</v>
      </c>
      <c r="M9" s="270">
        <v>3</v>
      </c>
      <c r="N9" s="271"/>
      <c r="O9" s="191">
        <f t="shared" si="3"/>
        <v>0</v>
      </c>
      <c r="P9" s="272">
        <v>1</v>
      </c>
      <c r="Q9" s="272">
        <v>1</v>
      </c>
      <c r="R9" s="195">
        <f t="shared" si="4"/>
        <v>1</v>
      </c>
      <c r="S9" s="196">
        <v>0</v>
      </c>
      <c r="T9" s="134"/>
      <c r="U9" s="135"/>
      <c r="AK9" s="288"/>
    </row>
    <row r="10" spans="1:38" ht="12.75" customHeight="1">
      <c r="A10" s="44">
        <v>6</v>
      </c>
      <c r="B10" s="43" t="s">
        <v>15</v>
      </c>
      <c r="C10" s="235">
        <v>23</v>
      </c>
      <c r="D10" s="236">
        <v>22</v>
      </c>
      <c r="E10" s="237">
        <v>1</v>
      </c>
      <c r="F10" s="189">
        <f t="shared" si="0"/>
        <v>4.5454545454545456E-2</v>
      </c>
      <c r="G10" s="260">
        <v>11</v>
      </c>
      <c r="H10" s="261">
        <v>1</v>
      </c>
      <c r="I10" s="122">
        <f t="shared" si="1"/>
        <v>9.0909090909090912E-2</v>
      </c>
      <c r="J10" s="266">
        <v>2</v>
      </c>
      <c r="K10" s="266">
        <v>0</v>
      </c>
      <c r="L10" s="190">
        <f t="shared" si="2"/>
        <v>0</v>
      </c>
      <c r="M10" s="270">
        <v>2</v>
      </c>
      <c r="N10" s="271"/>
      <c r="O10" s="191">
        <f t="shared" si="3"/>
        <v>0</v>
      </c>
      <c r="P10" s="272"/>
      <c r="Q10" s="193"/>
      <c r="R10" s="194"/>
      <c r="S10" s="196">
        <v>1</v>
      </c>
      <c r="T10" s="134"/>
      <c r="U10" s="135"/>
      <c r="AK10" s="288"/>
    </row>
    <row r="11" spans="1:38" ht="15">
      <c r="A11" s="44">
        <v>7</v>
      </c>
      <c r="B11" s="43" t="s">
        <v>16</v>
      </c>
      <c r="C11" s="235">
        <v>6</v>
      </c>
      <c r="D11" s="236">
        <v>4</v>
      </c>
      <c r="E11" s="237">
        <v>1</v>
      </c>
      <c r="F11" s="189">
        <f t="shared" si="0"/>
        <v>0.25</v>
      </c>
      <c r="G11" s="260">
        <v>0</v>
      </c>
      <c r="H11" s="261">
        <v>0</v>
      </c>
      <c r="I11" s="122">
        <v>0</v>
      </c>
      <c r="J11" s="264"/>
      <c r="K11" s="125"/>
      <c r="L11" s="190">
        <f t="shared" si="2"/>
        <v>0</v>
      </c>
      <c r="M11" s="270">
        <v>1</v>
      </c>
      <c r="N11" s="271"/>
      <c r="O11" s="191">
        <f t="shared" si="3"/>
        <v>0</v>
      </c>
      <c r="P11" s="272"/>
      <c r="Q11" s="193"/>
      <c r="R11" s="195">
        <f t="shared" ref="R11:R12" si="5">Q11/A11</f>
        <v>0</v>
      </c>
      <c r="S11" s="196">
        <v>0</v>
      </c>
      <c r="T11" s="134"/>
      <c r="U11" s="135"/>
      <c r="AK11" s="288"/>
    </row>
    <row r="12" spans="1:38" ht="12.75" customHeight="1">
      <c r="A12" s="44">
        <v>8</v>
      </c>
      <c r="B12" s="43" t="s">
        <v>17</v>
      </c>
      <c r="C12" s="235">
        <v>24</v>
      </c>
      <c r="D12" s="236">
        <v>18</v>
      </c>
      <c r="E12" s="237">
        <v>0</v>
      </c>
      <c r="F12" s="189">
        <f t="shared" si="0"/>
        <v>0</v>
      </c>
      <c r="G12" s="260">
        <v>4</v>
      </c>
      <c r="H12" s="261">
        <v>0</v>
      </c>
      <c r="I12" s="122">
        <f t="shared" si="1"/>
        <v>0</v>
      </c>
      <c r="J12" s="264"/>
      <c r="K12" s="125"/>
      <c r="L12" s="190">
        <f t="shared" si="2"/>
        <v>0</v>
      </c>
      <c r="M12" s="270">
        <v>8</v>
      </c>
      <c r="N12" s="271"/>
      <c r="O12" s="191">
        <f t="shared" si="3"/>
        <v>0</v>
      </c>
      <c r="P12" s="272"/>
      <c r="Q12" s="193"/>
      <c r="R12" s="194">
        <f t="shared" si="5"/>
        <v>0</v>
      </c>
      <c r="S12" s="196">
        <v>0</v>
      </c>
      <c r="T12" s="134"/>
      <c r="U12" s="135"/>
      <c r="AK12" s="288"/>
    </row>
    <row r="13" spans="1:38" ht="12.75" customHeight="1">
      <c r="A13" s="44">
        <v>9</v>
      </c>
      <c r="B13" s="43" t="s">
        <v>18</v>
      </c>
      <c r="C13" s="235">
        <v>17</v>
      </c>
      <c r="D13" s="236">
        <v>14</v>
      </c>
      <c r="E13" s="237">
        <v>0</v>
      </c>
      <c r="F13" s="189">
        <f t="shared" si="0"/>
        <v>0</v>
      </c>
      <c r="G13" s="260">
        <v>3</v>
      </c>
      <c r="H13" s="261">
        <v>0</v>
      </c>
      <c r="I13" s="122">
        <f t="shared" si="1"/>
        <v>0</v>
      </c>
      <c r="J13" s="265">
        <v>1</v>
      </c>
      <c r="K13" s="125">
        <v>0</v>
      </c>
      <c r="L13" s="190">
        <f t="shared" si="2"/>
        <v>0</v>
      </c>
      <c r="M13" s="270">
        <v>4</v>
      </c>
      <c r="N13" s="271">
        <v>1</v>
      </c>
      <c r="O13" s="192">
        <f t="shared" si="3"/>
        <v>0.25</v>
      </c>
      <c r="P13" s="272"/>
      <c r="Q13" s="193"/>
      <c r="R13" s="131"/>
      <c r="S13" s="196">
        <v>2</v>
      </c>
      <c r="T13" s="134"/>
      <c r="U13" s="135"/>
      <c r="AK13" s="288"/>
    </row>
    <row r="14" spans="1:38" ht="12.75" customHeight="1">
      <c r="A14" s="44">
        <v>10</v>
      </c>
      <c r="B14" s="43" t="s">
        <v>19</v>
      </c>
      <c r="C14" s="235">
        <v>18</v>
      </c>
      <c r="D14" s="236">
        <v>13</v>
      </c>
      <c r="E14" s="237">
        <v>1</v>
      </c>
      <c r="F14" s="189">
        <f t="shared" si="0"/>
        <v>7.6923076923076927E-2</v>
      </c>
      <c r="G14" s="260">
        <v>4</v>
      </c>
      <c r="H14" s="261">
        <v>0</v>
      </c>
      <c r="I14" s="122">
        <f t="shared" si="1"/>
        <v>0</v>
      </c>
      <c r="J14" s="264"/>
      <c r="K14" s="125"/>
      <c r="L14" s="190">
        <f t="shared" si="2"/>
        <v>0</v>
      </c>
      <c r="M14" s="270">
        <v>7</v>
      </c>
      <c r="N14" s="271"/>
      <c r="O14" s="191">
        <f t="shared" si="3"/>
        <v>0</v>
      </c>
      <c r="P14" s="272"/>
      <c r="Q14" s="193"/>
      <c r="R14" s="131"/>
      <c r="S14" s="196">
        <v>0</v>
      </c>
      <c r="T14" s="134"/>
      <c r="U14" s="135"/>
      <c r="AK14" s="288"/>
    </row>
    <row r="15" spans="1:38" ht="12.75" customHeight="1">
      <c r="A15" s="44">
        <v>11</v>
      </c>
      <c r="B15" s="43" t="s">
        <v>20</v>
      </c>
      <c r="C15" s="235">
        <v>10</v>
      </c>
      <c r="D15" s="236">
        <v>6</v>
      </c>
      <c r="E15" s="237">
        <v>1</v>
      </c>
      <c r="F15" s="189">
        <f t="shared" si="0"/>
        <v>0.16666666666666666</v>
      </c>
      <c r="G15" s="260">
        <v>2</v>
      </c>
      <c r="H15" s="261">
        <v>0</v>
      </c>
      <c r="I15" s="122">
        <f t="shared" si="1"/>
        <v>0</v>
      </c>
      <c r="J15" s="264"/>
      <c r="K15" s="125"/>
      <c r="L15" s="190">
        <f t="shared" si="2"/>
        <v>0</v>
      </c>
      <c r="M15" s="270">
        <v>1</v>
      </c>
      <c r="N15" s="271"/>
      <c r="O15" s="191">
        <f t="shared" si="3"/>
        <v>0</v>
      </c>
      <c r="P15" s="272"/>
      <c r="Q15" s="193"/>
      <c r="R15" s="131"/>
      <c r="S15" s="196">
        <v>2</v>
      </c>
      <c r="T15" s="196"/>
      <c r="U15" s="197"/>
      <c r="AK15" s="288"/>
    </row>
    <row r="16" spans="1:38" ht="12.75" customHeight="1" thickBot="1">
      <c r="A16" s="44"/>
      <c r="B16" s="43" t="s">
        <v>21</v>
      </c>
      <c r="C16" s="238">
        <f>SUM(C5:C15)</f>
        <v>316</v>
      </c>
      <c r="D16" s="199">
        <f>SUM(D5:D15)</f>
        <v>247</v>
      </c>
      <c r="E16" s="239">
        <f>SUM(E5:E15)</f>
        <v>9</v>
      </c>
      <c r="F16" s="189">
        <f t="shared" si="0"/>
        <v>3.643724696356275E-2</v>
      </c>
      <c r="G16" s="260">
        <f>SUM(G5:G15)</f>
        <v>79</v>
      </c>
      <c r="H16" s="262">
        <f>SUM(H5:H15)</f>
        <v>6</v>
      </c>
      <c r="I16" s="122">
        <f t="shared" si="1"/>
        <v>7.5949367088607597E-2</v>
      </c>
      <c r="J16" s="275"/>
      <c r="K16" s="276">
        <f>SUM(K5:K15)</f>
        <v>0</v>
      </c>
      <c r="L16" s="275">
        <v>0</v>
      </c>
      <c r="M16" s="270">
        <f>SUM(M5:M15)</f>
        <v>79</v>
      </c>
      <c r="N16" s="271">
        <f>SUM(N5:N15)</f>
        <v>8</v>
      </c>
      <c r="O16" s="192">
        <f t="shared" si="3"/>
        <v>0.10126582278481013</v>
      </c>
      <c r="P16" s="272">
        <v>5</v>
      </c>
      <c r="Q16" s="200">
        <v>3</v>
      </c>
      <c r="R16" s="274">
        <f>Q16/5</f>
        <v>0.6</v>
      </c>
      <c r="S16" s="276">
        <v>11</v>
      </c>
      <c r="T16" s="276">
        <v>0</v>
      </c>
      <c r="U16" s="275">
        <v>0</v>
      </c>
      <c r="AK16" s="288"/>
    </row>
    <row r="17" spans="1:37">
      <c r="A17" s="45"/>
      <c r="B17" s="45"/>
      <c r="C17" s="45"/>
      <c r="D17" s="45"/>
      <c r="E17" s="184"/>
      <c r="F17" s="185"/>
      <c r="G17" s="185"/>
      <c r="H17" s="184"/>
      <c r="I17" s="186"/>
      <c r="J17" s="186"/>
      <c r="K17" s="186"/>
      <c r="L17" s="186"/>
      <c r="M17" s="186"/>
      <c r="N17" s="187"/>
      <c r="O17" s="187"/>
      <c r="P17" s="187"/>
      <c r="Q17" s="188"/>
      <c r="R17" s="187"/>
      <c r="S17" s="187"/>
      <c r="T17" s="188"/>
      <c r="U17" s="187"/>
      <c r="V17" s="187"/>
      <c r="W17" s="187"/>
      <c r="X17" s="187"/>
      <c r="Y17" s="187"/>
      <c r="Z17" s="188"/>
      <c r="AA17" s="187"/>
      <c r="AB17" s="187"/>
      <c r="AC17" s="188"/>
      <c r="AD17" s="187"/>
      <c r="AE17" s="187"/>
      <c r="AF17" s="187"/>
      <c r="AG17" s="187"/>
      <c r="AH17" s="188"/>
      <c r="AI17" s="187"/>
      <c r="AJ17" s="188"/>
      <c r="AK17" s="187"/>
    </row>
    <row r="19" spans="1:37" ht="15">
      <c r="A19" s="343" t="s">
        <v>0</v>
      </c>
      <c r="B19" s="345" t="s">
        <v>63</v>
      </c>
      <c r="C19" s="350" t="s">
        <v>86</v>
      </c>
      <c r="D19" s="339"/>
      <c r="E19" s="340"/>
      <c r="F19" s="351" t="s">
        <v>81</v>
      </c>
      <c r="G19" s="339"/>
      <c r="H19" s="340"/>
      <c r="I19" s="352" t="s">
        <v>56</v>
      </c>
      <c r="J19" s="353"/>
      <c r="K19" s="354"/>
      <c r="L19" s="355" t="s">
        <v>50</v>
      </c>
      <c r="M19" s="356"/>
      <c r="N19" s="357"/>
      <c r="O19" s="341" t="s">
        <v>87</v>
      </c>
      <c r="P19" s="342"/>
      <c r="Q19" s="340"/>
    </row>
    <row r="20" spans="1:37" ht="188.25">
      <c r="A20" s="344"/>
      <c r="B20" s="346" t="s">
        <v>63</v>
      </c>
      <c r="C20" s="211" t="s">
        <v>39</v>
      </c>
      <c r="D20" s="211" t="s">
        <v>134</v>
      </c>
      <c r="E20" s="136" t="s">
        <v>89</v>
      </c>
      <c r="F20" s="278" t="s">
        <v>102</v>
      </c>
      <c r="G20" s="278" t="s">
        <v>134</v>
      </c>
      <c r="H20" s="279" t="s">
        <v>89</v>
      </c>
      <c r="I20" s="280" t="s">
        <v>102</v>
      </c>
      <c r="J20" s="280" t="s">
        <v>134</v>
      </c>
      <c r="K20" s="128" t="s">
        <v>89</v>
      </c>
      <c r="L20" s="281" t="s">
        <v>39</v>
      </c>
      <c r="M20" s="282" t="s">
        <v>134</v>
      </c>
      <c r="N20" s="138" t="s">
        <v>89</v>
      </c>
      <c r="O20" s="280" t="s">
        <v>39</v>
      </c>
      <c r="P20" s="280" t="s">
        <v>134</v>
      </c>
      <c r="Q20" s="280" t="s">
        <v>89</v>
      </c>
    </row>
    <row r="21" spans="1:37" ht="15">
      <c r="A21" s="44">
        <v>1</v>
      </c>
      <c r="B21" s="43" t="s">
        <v>10</v>
      </c>
      <c r="C21" s="211">
        <v>12</v>
      </c>
      <c r="D21" s="211">
        <v>0</v>
      </c>
      <c r="E21" s="273">
        <f>D21/C21</f>
        <v>0</v>
      </c>
      <c r="F21" s="278">
        <v>22</v>
      </c>
      <c r="G21" s="278">
        <v>4</v>
      </c>
      <c r="H21" s="277">
        <f>G21/F21</f>
        <v>0.18181818181818182</v>
      </c>
      <c r="I21" s="280"/>
      <c r="J21" s="280"/>
      <c r="K21" s="280"/>
      <c r="L21" s="281">
        <v>17</v>
      </c>
      <c r="M21" s="284">
        <v>2</v>
      </c>
      <c r="N21" s="202">
        <f>M21/L21</f>
        <v>0.11764705882352941</v>
      </c>
      <c r="O21" s="280">
        <v>3</v>
      </c>
      <c r="P21" s="280">
        <v>0</v>
      </c>
      <c r="Q21" s="280">
        <f>P21/O21</f>
        <v>0</v>
      </c>
    </row>
    <row r="22" spans="1:37" ht="15">
      <c r="A22" s="44">
        <v>2</v>
      </c>
      <c r="B22" s="43" t="s">
        <v>11</v>
      </c>
      <c r="C22" s="211">
        <v>7</v>
      </c>
      <c r="D22" s="211">
        <v>2</v>
      </c>
      <c r="E22" s="273">
        <f t="shared" ref="E22:E32" si="6">D22/C22</f>
        <v>0.2857142857142857</v>
      </c>
      <c r="F22" s="278">
        <v>6</v>
      </c>
      <c r="G22" s="278">
        <v>2</v>
      </c>
      <c r="H22" s="277">
        <f t="shared" ref="H22:H31" si="7">G22/F22</f>
        <v>0.33333333333333331</v>
      </c>
      <c r="I22" s="280"/>
      <c r="J22" s="280"/>
      <c r="K22" s="280"/>
      <c r="L22" s="281">
        <v>4</v>
      </c>
      <c r="M22" s="284">
        <v>0</v>
      </c>
      <c r="N22" s="202">
        <f t="shared" ref="N22:N32" si="8">M22/L22</f>
        <v>0</v>
      </c>
      <c r="O22" s="280">
        <v>6</v>
      </c>
      <c r="P22" s="280">
        <v>2</v>
      </c>
      <c r="Q22" s="280">
        <f t="shared" ref="Q22:Q32" si="9">P22/O22</f>
        <v>0.33333333333333331</v>
      </c>
    </row>
    <row r="23" spans="1:37" ht="15">
      <c r="A23" s="44">
        <v>3</v>
      </c>
      <c r="B23" s="43" t="s">
        <v>12</v>
      </c>
      <c r="C23" s="211">
        <v>14</v>
      </c>
      <c r="D23" s="211">
        <v>2</v>
      </c>
      <c r="E23" s="273">
        <f t="shared" si="6"/>
        <v>0.14285714285714285</v>
      </c>
      <c r="F23" s="278">
        <v>36</v>
      </c>
      <c r="G23" s="278">
        <v>6</v>
      </c>
      <c r="H23" s="277">
        <f t="shared" si="7"/>
        <v>0.16666666666666666</v>
      </c>
      <c r="I23" s="280">
        <v>2</v>
      </c>
      <c r="J23" s="280">
        <v>1</v>
      </c>
      <c r="K23" s="280">
        <f>J23/I23</f>
        <v>0.5</v>
      </c>
      <c r="L23" s="281">
        <v>28</v>
      </c>
      <c r="M23" s="284">
        <v>3</v>
      </c>
      <c r="N23" s="202">
        <f t="shared" si="8"/>
        <v>0.10714285714285714</v>
      </c>
      <c r="O23" s="280">
        <v>4</v>
      </c>
      <c r="P23" s="280">
        <v>0</v>
      </c>
      <c r="Q23" s="280">
        <f t="shared" si="9"/>
        <v>0</v>
      </c>
    </row>
    <row r="24" spans="1:37" ht="15">
      <c r="A24" s="44">
        <v>4</v>
      </c>
      <c r="B24" s="43" t="s">
        <v>13</v>
      </c>
      <c r="C24" s="211">
        <v>18</v>
      </c>
      <c r="D24" s="211">
        <v>3</v>
      </c>
      <c r="E24" s="273">
        <f t="shared" si="6"/>
        <v>0.16666666666666666</v>
      </c>
      <c r="F24" s="278">
        <v>22</v>
      </c>
      <c r="G24" s="278">
        <v>3</v>
      </c>
      <c r="H24" s="277">
        <f t="shared" si="7"/>
        <v>0.13636363636363635</v>
      </c>
      <c r="I24" s="280"/>
      <c r="J24" s="280"/>
      <c r="K24" s="280"/>
      <c r="L24" s="281">
        <v>16</v>
      </c>
      <c r="M24" s="284">
        <v>1</v>
      </c>
      <c r="N24" s="202">
        <f t="shared" si="8"/>
        <v>6.25E-2</v>
      </c>
      <c r="O24" s="280">
        <v>5</v>
      </c>
      <c r="P24" s="280">
        <v>0</v>
      </c>
      <c r="Q24" s="280">
        <f t="shared" si="9"/>
        <v>0</v>
      </c>
    </row>
    <row r="25" spans="1:37" ht="15">
      <c r="A25" s="44">
        <v>5</v>
      </c>
      <c r="B25" s="43" t="s">
        <v>14</v>
      </c>
      <c r="C25" s="211">
        <v>4</v>
      </c>
      <c r="D25" s="211">
        <v>3</v>
      </c>
      <c r="E25" s="273">
        <f t="shared" si="6"/>
        <v>0.75</v>
      </c>
      <c r="F25" s="278">
        <v>9</v>
      </c>
      <c r="G25" s="278">
        <v>3</v>
      </c>
      <c r="H25" s="277">
        <f t="shared" si="7"/>
        <v>0.33333333333333331</v>
      </c>
      <c r="I25" s="280"/>
      <c r="J25" s="280"/>
      <c r="K25" s="280"/>
      <c r="L25" s="281">
        <v>3</v>
      </c>
      <c r="M25" s="284">
        <v>0</v>
      </c>
      <c r="N25" s="202">
        <f t="shared" si="8"/>
        <v>0</v>
      </c>
      <c r="O25" s="280">
        <v>4</v>
      </c>
      <c r="P25" s="280">
        <v>0</v>
      </c>
      <c r="Q25" s="280">
        <f t="shared" si="9"/>
        <v>0</v>
      </c>
    </row>
    <row r="26" spans="1:37" ht="15">
      <c r="A26" s="44">
        <v>6</v>
      </c>
      <c r="B26" s="43" t="s">
        <v>15</v>
      </c>
      <c r="C26" s="211">
        <v>2</v>
      </c>
      <c r="D26" s="211">
        <v>0</v>
      </c>
      <c r="E26" s="273">
        <f t="shared" si="6"/>
        <v>0</v>
      </c>
      <c r="F26" s="278">
        <v>17</v>
      </c>
      <c r="G26" s="278">
        <v>2</v>
      </c>
      <c r="H26" s="277">
        <f t="shared" si="7"/>
        <v>0.11764705882352941</v>
      </c>
      <c r="I26" s="280"/>
      <c r="J26" s="280"/>
      <c r="K26" s="280"/>
      <c r="L26" s="281">
        <v>11</v>
      </c>
      <c r="M26" s="284">
        <v>0</v>
      </c>
      <c r="N26" s="202">
        <f t="shared" si="8"/>
        <v>0</v>
      </c>
      <c r="O26" s="280">
        <v>3</v>
      </c>
      <c r="P26" s="280">
        <v>1</v>
      </c>
      <c r="Q26" s="280">
        <f t="shared" si="9"/>
        <v>0.33333333333333331</v>
      </c>
    </row>
    <row r="27" spans="1:37" ht="15">
      <c r="A27" s="44">
        <v>7</v>
      </c>
      <c r="B27" s="43" t="s">
        <v>16</v>
      </c>
      <c r="C27" s="211">
        <v>1</v>
      </c>
      <c r="D27" s="211">
        <v>1</v>
      </c>
      <c r="E27" s="273">
        <f t="shared" si="6"/>
        <v>1</v>
      </c>
      <c r="F27" s="278">
        <v>3</v>
      </c>
      <c r="G27" s="278">
        <v>0</v>
      </c>
      <c r="H27" s="277">
        <f t="shared" si="7"/>
        <v>0</v>
      </c>
      <c r="I27" s="280"/>
      <c r="J27" s="280"/>
      <c r="K27" s="280"/>
      <c r="L27" s="281">
        <v>3</v>
      </c>
      <c r="M27" s="284">
        <v>0</v>
      </c>
      <c r="N27" s="202">
        <f t="shared" si="8"/>
        <v>0</v>
      </c>
      <c r="O27" s="280"/>
      <c r="P27" s="280"/>
      <c r="Q27" s="280"/>
    </row>
    <row r="28" spans="1:37" ht="15">
      <c r="A28" s="44">
        <v>8</v>
      </c>
      <c r="B28" s="43" t="s">
        <v>17</v>
      </c>
      <c r="C28" s="211">
        <v>7</v>
      </c>
      <c r="D28" s="211">
        <v>1</v>
      </c>
      <c r="E28" s="273">
        <f t="shared" si="6"/>
        <v>0.14285714285714285</v>
      </c>
      <c r="F28" s="278">
        <v>6</v>
      </c>
      <c r="G28" s="278">
        <v>0</v>
      </c>
      <c r="H28" s="277">
        <f t="shared" si="7"/>
        <v>0</v>
      </c>
      <c r="I28" s="128"/>
      <c r="J28" s="128"/>
      <c r="K28" s="128"/>
      <c r="L28" s="281">
        <v>6</v>
      </c>
      <c r="M28" s="284">
        <v>0</v>
      </c>
      <c r="N28" s="202">
        <f t="shared" si="8"/>
        <v>0</v>
      </c>
      <c r="O28" s="280">
        <v>4</v>
      </c>
      <c r="P28" s="280">
        <v>0</v>
      </c>
      <c r="Q28" s="280">
        <f t="shared" si="9"/>
        <v>0</v>
      </c>
    </row>
    <row r="29" spans="1:37" ht="15">
      <c r="A29" s="44">
        <v>9</v>
      </c>
      <c r="B29" s="43" t="s">
        <v>18</v>
      </c>
      <c r="C29" s="211">
        <v>4</v>
      </c>
      <c r="D29" s="211">
        <v>1</v>
      </c>
      <c r="E29" s="273">
        <f t="shared" si="6"/>
        <v>0.25</v>
      </c>
      <c r="F29" s="278">
        <v>9</v>
      </c>
      <c r="G29" s="278">
        <v>1</v>
      </c>
      <c r="H29" s="277">
        <f t="shared" si="7"/>
        <v>0.1111111111111111</v>
      </c>
      <c r="I29" s="128"/>
      <c r="J29" s="128"/>
      <c r="K29" s="128"/>
      <c r="L29" s="281">
        <v>6</v>
      </c>
      <c r="M29" s="284">
        <v>0</v>
      </c>
      <c r="N29" s="202">
        <f t="shared" si="8"/>
        <v>0</v>
      </c>
      <c r="O29" s="280">
        <v>2</v>
      </c>
      <c r="P29" s="280">
        <v>0</v>
      </c>
      <c r="Q29" s="280">
        <f t="shared" si="9"/>
        <v>0</v>
      </c>
    </row>
    <row r="30" spans="1:37" ht="15">
      <c r="A30" s="44">
        <v>10</v>
      </c>
      <c r="B30" s="43" t="s">
        <v>19</v>
      </c>
      <c r="C30" s="211">
        <v>7</v>
      </c>
      <c r="D30" s="211">
        <v>1</v>
      </c>
      <c r="E30" s="273">
        <f t="shared" si="6"/>
        <v>0.14285714285714285</v>
      </c>
      <c r="F30" s="278">
        <v>4</v>
      </c>
      <c r="G30" s="278">
        <v>0</v>
      </c>
      <c r="H30" s="277">
        <f t="shared" si="7"/>
        <v>0</v>
      </c>
      <c r="I30" s="128"/>
      <c r="J30" s="128"/>
      <c r="K30" s="128"/>
      <c r="L30" s="281">
        <v>4</v>
      </c>
      <c r="M30" s="284">
        <v>0</v>
      </c>
      <c r="N30" s="202">
        <f t="shared" si="8"/>
        <v>0</v>
      </c>
      <c r="O30" s="280">
        <v>1</v>
      </c>
      <c r="P30" s="280">
        <v>0</v>
      </c>
      <c r="Q30" s="280">
        <f t="shared" si="9"/>
        <v>0</v>
      </c>
    </row>
    <row r="31" spans="1:37" ht="15">
      <c r="A31" s="44">
        <v>11</v>
      </c>
      <c r="B31" s="43" t="s">
        <v>20</v>
      </c>
      <c r="C31" s="211">
        <v>1</v>
      </c>
      <c r="D31" s="211">
        <v>0</v>
      </c>
      <c r="E31" s="273">
        <v>0</v>
      </c>
      <c r="F31" s="278">
        <v>5</v>
      </c>
      <c r="G31" s="278">
        <v>1</v>
      </c>
      <c r="H31" s="277">
        <f t="shared" si="7"/>
        <v>0.2</v>
      </c>
      <c r="I31" s="128"/>
      <c r="J31" s="128"/>
      <c r="K31" s="128"/>
      <c r="L31" s="281">
        <v>3</v>
      </c>
      <c r="M31" s="284">
        <v>0</v>
      </c>
      <c r="N31" s="202">
        <f t="shared" si="8"/>
        <v>0</v>
      </c>
      <c r="O31" s="280">
        <v>1</v>
      </c>
      <c r="P31" s="280">
        <v>0</v>
      </c>
      <c r="Q31" s="280">
        <f t="shared" si="9"/>
        <v>0</v>
      </c>
    </row>
    <row r="32" spans="1:37" ht="15">
      <c r="C32" s="198">
        <f>SUM(C21:C31)</f>
        <v>77</v>
      </c>
      <c r="D32" s="198">
        <f>SUM(D21:D31)</f>
        <v>14</v>
      </c>
      <c r="E32" s="273">
        <f t="shared" si="6"/>
        <v>0.18181818181818182</v>
      </c>
      <c r="F32" s="137">
        <f>SUM(F21:F31)</f>
        <v>139</v>
      </c>
      <c r="G32" s="201">
        <f>SUM(G21:G31)</f>
        <v>22</v>
      </c>
      <c r="H32" s="277">
        <f t="shared" ref="H32" si="10">G32/F32</f>
        <v>0.15827338129496402</v>
      </c>
      <c r="I32" s="128"/>
      <c r="J32" s="128"/>
      <c r="K32" s="128"/>
      <c r="L32" s="283">
        <f>SUM(L21:L31)</f>
        <v>101</v>
      </c>
      <c r="M32" s="285">
        <f>SUM(M21:M31)</f>
        <v>6</v>
      </c>
      <c r="N32" s="202">
        <f t="shared" si="8"/>
        <v>5.9405940594059403E-2</v>
      </c>
      <c r="O32" s="280">
        <f>SUM(O21:O31)</f>
        <v>33</v>
      </c>
      <c r="P32" s="280">
        <f>SUM(P22:P31)</f>
        <v>3</v>
      </c>
      <c r="Q32" s="289">
        <f t="shared" si="9"/>
        <v>9.0909090909090912E-2</v>
      </c>
    </row>
    <row r="35" spans="1:9">
      <c r="A35" s="295"/>
      <c r="B35" s="295"/>
      <c r="C35" s="214"/>
      <c r="D35" s="214"/>
      <c r="E35" s="214"/>
      <c r="F35" s="214"/>
      <c r="G35" s="214"/>
      <c r="H35" s="214"/>
      <c r="I35" s="214"/>
    </row>
    <row r="36" spans="1:9" ht="15">
      <c r="A36" s="309"/>
      <c r="B36" s="295"/>
      <c r="C36" s="295"/>
      <c r="D36" s="98"/>
      <c r="E36" s="10"/>
      <c r="F36" s="215"/>
      <c r="G36" s="216"/>
      <c r="H36" s="310"/>
      <c r="I36" s="311"/>
    </row>
    <row r="37" spans="1:9" ht="15">
      <c r="A37" s="309"/>
      <c r="B37" s="295"/>
      <c r="C37" s="295"/>
      <c r="D37" s="98"/>
      <c r="E37" s="10"/>
      <c r="F37" s="215"/>
      <c r="G37" s="216"/>
      <c r="H37" s="312"/>
      <c r="I37" s="311"/>
    </row>
    <row r="38" spans="1:9" ht="15">
      <c r="A38" s="309"/>
      <c r="B38" s="295"/>
      <c r="C38" s="295"/>
      <c r="D38" s="98"/>
      <c r="E38" s="10"/>
      <c r="F38" s="215"/>
      <c r="G38" s="216"/>
      <c r="H38" s="216"/>
      <c r="I38" s="311"/>
    </row>
    <row r="39" spans="1:9" ht="15">
      <c r="A39" s="309"/>
      <c r="B39" s="295"/>
      <c r="C39" s="295"/>
      <c r="D39" s="98"/>
      <c r="E39" s="10"/>
      <c r="F39" s="215"/>
      <c r="G39" s="216"/>
      <c r="H39" s="216"/>
      <c r="I39" s="313"/>
    </row>
    <row r="40" spans="1:9" ht="15">
      <c r="A40" s="309"/>
      <c r="B40" s="295"/>
      <c r="C40" s="295"/>
      <c r="D40" s="98"/>
      <c r="E40" s="10"/>
      <c r="F40" s="215"/>
      <c r="G40" s="216"/>
      <c r="H40" s="216"/>
      <c r="I40" s="313"/>
    </row>
    <row r="41" spans="1:9" ht="15">
      <c r="A41" s="309"/>
      <c r="B41" s="295"/>
      <c r="C41" s="295"/>
      <c r="D41" s="98"/>
      <c r="E41" s="10"/>
      <c r="F41" s="215"/>
      <c r="G41" s="216"/>
      <c r="H41" s="216"/>
      <c r="I41" s="313"/>
    </row>
    <row r="42" spans="1:9" ht="15">
      <c r="A42" s="309"/>
      <c r="B42" s="295"/>
      <c r="C42" s="295"/>
      <c r="D42" s="98"/>
      <c r="E42" s="10"/>
      <c r="F42" s="215"/>
      <c r="G42" s="216"/>
      <c r="H42" s="216"/>
      <c r="I42" s="313"/>
    </row>
    <row r="43" spans="1:9" ht="15">
      <c r="A43" s="309"/>
      <c r="B43" s="295"/>
      <c r="C43" s="295"/>
      <c r="D43" s="98"/>
      <c r="E43" s="10"/>
      <c r="F43" s="215"/>
      <c r="G43" s="216"/>
      <c r="H43" s="312"/>
      <c r="I43" s="311"/>
    </row>
    <row r="44" spans="1:9" ht="15">
      <c r="A44" s="309"/>
      <c r="B44" s="295"/>
      <c r="C44" s="295"/>
      <c r="D44" s="98"/>
      <c r="E44" s="10"/>
      <c r="F44" s="215"/>
      <c r="G44" s="216"/>
      <c r="H44" s="216"/>
      <c r="I44" s="313"/>
    </row>
    <row r="45" spans="1:9" ht="15">
      <c r="A45" s="309"/>
      <c r="B45" s="295"/>
      <c r="C45" s="295"/>
      <c r="D45" s="98"/>
      <c r="E45" s="10"/>
      <c r="F45" s="215"/>
      <c r="G45" s="216"/>
      <c r="H45" s="216"/>
      <c r="I45" s="311"/>
    </row>
    <row r="46" spans="1:9" ht="15">
      <c r="A46" s="309"/>
      <c r="B46" s="295"/>
      <c r="C46" s="295"/>
      <c r="D46" s="98"/>
      <c r="E46" s="10"/>
      <c r="F46" s="215"/>
      <c r="G46" s="216"/>
      <c r="H46" s="216"/>
      <c r="I46" s="313"/>
    </row>
    <row r="47" spans="1:9">
      <c r="A47" s="309"/>
      <c r="B47" s="295"/>
      <c r="C47" s="296"/>
      <c r="D47" s="314"/>
      <c r="E47" s="217"/>
      <c r="F47" s="217"/>
      <c r="G47" s="216"/>
      <c r="H47" s="312"/>
      <c r="I47" s="313"/>
    </row>
    <row r="48" spans="1:9">
      <c r="A48" s="313"/>
      <c r="B48" s="313"/>
      <c r="C48" s="313"/>
      <c r="D48" s="313"/>
      <c r="E48" s="313"/>
      <c r="F48" s="313"/>
      <c r="G48" s="313"/>
      <c r="H48" s="313"/>
      <c r="I48" s="313"/>
    </row>
    <row r="49" spans="1:9">
      <c r="A49" s="313"/>
      <c r="B49" s="313"/>
      <c r="C49" s="313"/>
      <c r="D49" s="313"/>
      <c r="E49" s="313"/>
      <c r="F49" s="313"/>
      <c r="G49" s="313"/>
      <c r="H49" s="313"/>
      <c r="I49" s="313"/>
    </row>
    <row r="50" spans="1:9">
      <c r="A50" s="313"/>
      <c r="B50" s="313"/>
      <c r="C50" s="313"/>
      <c r="D50" s="313"/>
      <c r="E50" s="313"/>
      <c r="F50" s="313"/>
      <c r="G50" s="313"/>
      <c r="H50" s="313"/>
      <c r="I50" s="313"/>
    </row>
    <row r="51" spans="1:9">
      <c r="A51" s="313"/>
      <c r="B51" s="313"/>
      <c r="C51" s="313"/>
      <c r="D51" s="313"/>
      <c r="E51" s="313"/>
      <c r="F51" s="313"/>
      <c r="G51" s="313"/>
      <c r="H51" s="313"/>
      <c r="I51" s="313"/>
    </row>
    <row r="52" spans="1:9">
      <c r="A52" s="313"/>
      <c r="B52" s="313"/>
      <c r="C52" s="313"/>
      <c r="D52" s="313"/>
      <c r="E52" s="313"/>
      <c r="F52" s="313"/>
      <c r="G52" s="313"/>
      <c r="H52" s="313"/>
      <c r="I52" s="313"/>
    </row>
    <row r="53" spans="1:9">
      <c r="A53" s="313"/>
      <c r="B53" s="313"/>
      <c r="C53" s="313"/>
      <c r="D53" s="313"/>
      <c r="E53" s="313"/>
      <c r="F53" s="313"/>
      <c r="G53" s="313"/>
      <c r="H53" s="313"/>
      <c r="I53" s="313"/>
    </row>
    <row r="54" spans="1:9">
      <c r="A54" s="313"/>
      <c r="B54" s="313"/>
      <c r="C54" s="313"/>
      <c r="D54" s="313"/>
      <c r="E54" s="313"/>
      <c r="F54" s="313"/>
      <c r="G54" s="313"/>
      <c r="H54" s="313"/>
      <c r="I54" s="313"/>
    </row>
    <row r="55" spans="1:9">
      <c r="A55" s="313"/>
      <c r="B55" s="313"/>
      <c r="C55" s="313"/>
      <c r="D55" s="313"/>
      <c r="E55" s="313"/>
      <c r="F55" s="313"/>
      <c r="G55" s="313"/>
      <c r="H55" s="313"/>
      <c r="I55" s="313"/>
    </row>
    <row r="56" spans="1:9">
      <c r="A56" s="313"/>
      <c r="B56" s="313"/>
      <c r="C56" s="313"/>
      <c r="D56" s="313"/>
      <c r="E56" s="313"/>
      <c r="F56" s="313"/>
      <c r="G56" s="313"/>
      <c r="H56" s="313"/>
      <c r="I56" s="313"/>
    </row>
    <row r="57" spans="1:9">
      <c r="A57" s="313"/>
      <c r="B57" s="313"/>
      <c r="C57" s="313"/>
      <c r="D57" s="313"/>
      <c r="E57" s="313"/>
      <c r="F57" s="313"/>
      <c r="G57" s="313"/>
      <c r="H57" s="313"/>
      <c r="I57" s="313"/>
    </row>
  </sheetData>
  <sortState ref="B24:H40">
    <sortCondition ref="B24:B40"/>
  </sortState>
  <mergeCells count="18">
    <mergeCell ref="A1:N1"/>
    <mergeCell ref="S3:U3"/>
    <mergeCell ref="C19:E19"/>
    <mergeCell ref="F19:H19"/>
    <mergeCell ref="I19:K19"/>
    <mergeCell ref="L19:N19"/>
    <mergeCell ref="J3:L3"/>
    <mergeCell ref="M3:O3"/>
    <mergeCell ref="P3:R3"/>
    <mergeCell ref="A3:A4"/>
    <mergeCell ref="B3:B4"/>
    <mergeCell ref="C3:C4"/>
    <mergeCell ref="D3:D4"/>
    <mergeCell ref="E3:F3"/>
    <mergeCell ref="G3:I3"/>
    <mergeCell ref="O19:Q19"/>
    <mergeCell ref="A19:A20"/>
    <mergeCell ref="B19:B20"/>
  </mergeCells>
  <pageMargins left="0.27" right="0.19" top="1" bottom="1" header="0.5" footer="0.5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V25"/>
  <sheetViews>
    <sheetView topLeftCell="A16" workbookViewId="0">
      <selection activeCell="D6" sqref="D6"/>
    </sheetView>
  </sheetViews>
  <sheetFormatPr defaultRowHeight="15"/>
  <cols>
    <col min="1" max="2" width="9.140625" style="179"/>
    <col min="3" max="3" width="6.85546875" style="179" customWidth="1"/>
    <col min="4" max="6" width="5.85546875" style="179" customWidth="1"/>
    <col min="7" max="7" width="5.42578125" style="179" customWidth="1"/>
    <col min="8" max="22" width="5.85546875" style="179" customWidth="1"/>
    <col min="23" max="16384" width="9.140625" style="179"/>
  </cols>
  <sheetData>
    <row r="1" spans="1:22">
      <c r="A1" s="348" t="s">
        <v>38</v>
      </c>
      <c r="B1" s="348"/>
      <c r="C1" s="348"/>
      <c r="D1" s="348"/>
      <c r="E1" s="348"/>
      <c r="F1" s="348"/>
      <c r="G1" s="348"/>
      <c r="H1" s="348"/>
      <c r="I1" s="348"/>
    </row>
    <row r="2" spans="1:22">
      <c r="A2" s="348" t="s">
        <v>116</v>
      </c>
      <c r="B2" s="348"/>
      <c r="C2" s="348"/>
      <c r="D2" s="348"/>
      <c r="E2" s="348"/>
      <c r="F2" s="348"/>
      <c r="G2" s="348"/>
      <c r="H2" s="348"/>
      <c r="I2" s="348"/>
    </row>
    <row r="4" spans="1:22" ht="120">
      <c r="A4" s="1" t="s">
        <v>0</v>
      </c>
      <c r="B4" s="1" t="s">
        <v>1</v>
      </c>
      <c r="C4" s="181" t="s">
        <v>100</v>
      </c>
      <c r="D4" s="181" t="s">
        <v>39</v>
      </c>
      <c r="E4" s="1" t="s">
        <v>64</v>
      </c>
      <c r="F4" s="1" t="s">
        <v>24</v>
      </c>
      <c r="G4" s="1" t="s">
        <v>64</v>
      </c>
      <c r="H4" s="1" t="s">
        <v>99</v>
      </c>
      <c r="I4" s="1" t="s">
        <v>64</v>
      </c>
      <c r="J4" s="1" t="s">
        <v>3</v>
      </c>
      <c r="K4" s="1" t="s">
        <v>64</v>
      </c>
      <c r="L4" s="1" t="s">
        <v>4</v>
      </c>
      <c r="M4" s="1" t="s">
        <v>64</v>
      </c>
      <c r="N4" s="1" t="s">
        <v>5</v>
      </c>
      <c r="O4" s="1" t="s">
        <v>64</v>
      </c>
      <c r="P4" s="1" t="s">
        <v>6</v>
      </c>
      <c r="Q4" s="1" t="s">
        <v>64</v>
      </c>
      <c r="R4" s="1" t="s">
        <v>7</v>
      </c>
      <c r="S4" s="1" t="s">
        <v>64</v>
      </c>
      <c r="T4" s="1" t="s">
        <v>8</v>
      </c>
      <c r="U4" s="1" t="s">
        <v>64</v>
      </c>
      <c r="V4" s="181" t="s">
        <v>9</v>
      </c>
    </row>
    <row r="5" spans="1:22">
      <c r="A5" s="180">
        <v>2</v>
      </c>
      <c r="B5" s="1" t="s">
        <v>11</v>
      </c>
      <c r="C5" s="141">
        <v>30</v>
      </c>
      <c r="D5" s="1">
        <v>1</v>
      </c>
      <c r="E5" s="31">
        <f t="shared" ref="E5:E9" si="0">D5/C5*100</f>
        <v>3.3333333333333335</v>
      </c>
      <c r="F5" s="180">
        <v>0</v>
      </c>
      <c r="G5" s="31">
        <f t="shared" ref="G5:G10" si="1">F5/D5*100</f>
        <v>0</v>
      </c>
      <c r="H5" s="180">
        <v>0</v>
      </c>
      <c r="I5" s="31">
        <f t="shared" ref="I5:I10" si="2">H5/D5*100</f>
        <v>0</v>
      </c>
      <c r="J5" s="180">
        <v>0</v>
      </c>
      <c r="K5" s="31">
        <f t="shared" ref="K5:K10" si="3">J5/D5*100</f>
        <v>0</v>
      </c>
      <c r="L5" s="180">
        <v>0</v>
      </c>
      <c r="M5" s="31">
        <f>L5/D5*100</f>
        <v>0</v>
      </c>
      <c r="N5" s="180">
        <v>1</v>
      </c>
      <c r="O5" s="31">
        <f t="shared" ref="O5:O10" si="4">N5/D5*100</f>
        <v>100</v>
      </c>
      <c r="P5" s="180">
        <v>0</v>
      </c>
      <c r="Q5" s="1">
        <f t="shared" ref="Q5:Q10" si="5">P5/D5*100</f>
        <v>0</v>
      </c>
      <c r="R5" s="180">
        <v>0</v>
      </c>
      <c r="S5" s="1">
        <f t="shared" ref="S5:S10" si="6">R5/D5*100</f>
        <v>0</v>
      </c>
      <c r="T5" s="180">
        <v>0</v>
      </c>
      <c r="U5" s="31">
        <f t="shared" ref="U5:U10" si="7">T5/D5*100</f>
        <v>0</v>
      </c>
      <c r="V5" s="1">
        <v>62</v>
      </c>
    </row>
    <row r="6" spans="1:22">
      <c r="A6" s="180">
        <v>3</v>
      </c>
      <c r="B6" s="1" t="s">
        <v>12</v>
      </c>
      <c r="C6" s="141">
        <v>68</v>
      </c>
      <c r="D6" s="1">
        <v>3</v>
      </c>
      <c r="E6" s="31">
        <f t="shared" si="0"/>
        <v>4.4117647058823533</v>
      </c>
      <c r="F6" s="180">
        <v>0</v>
      </c>
      <c r="G6" s="31">
        <f t="shared" si="1"/>
        <v>0</v>
      </c>
      <c r="H6" s="180">
        <v>0</v>
      </c>
      <c r="I6" s="31">
        <f t="shared" si="2"/>
        <v>0</v>
      </c>
      <c r="J6" s="180">
        <v>1</v>
      </c>
      <c r="K6" s="31">
        <f t="shared" si="3"/>
        <v>33.333333333333329</v>
      </c>
      <c r="L6" s="180">
        <v>2</v>
      </c>
      <c r="M6" s="31">
        <f t="shared" ref="M6:M9" si="8">L6/D6*100</f>
        <v>66.666666666666657</v>
      </c>
      <c r="N6" s="180">
        <v>0</v>
      </c>
      <c r="O6" s="31">
        <f t="shared" si="4"/>
        <v>0</v>
      </c>
      <c r="P6" s="180">
        <v>0</v>
      </c>
      <c r="Q6" s="1">
        <f t="shared" si="5"/>
        <v>0</v>
      </c>
      <c r="R6" s="180">
        <v>0</v>
      </c>
      <c r="S6" s="1">
        <f t="shared" si="6"/>
        <v>0</v>
      </c>
      <c r="T6" s="180">
        <v>0</v>
      </c>
      <c r="U6" s="31">
        <f t="shared" si="7"/>
        <v>0</v>
      </c>
      <c r="V6" s="1">
        <v>53.5</v>
      </c>
    </row>
    <row r="7" spans="1:22">
      <c r="A7" s="180">
        <v>4</v>
      </c>
      <c r="B7" s="1" t="s">
        <v>13</v>
      </c>
      <c r="C7" s="141">
        <v>62</v>
      </c>
      <c r="D7" s="1">
        <v>3</v>
      </c>
      <c r="E7" s="31">
        <f t="shared" si="0"/>
        <v>4.838709677419355</v>
      </c>
      <c r="F7" s="180">
        <v>0</v>
      </c>
      <c r="G7" s="31">
        <v>0</v>
      </c>
      <c r="H7" s="180">
        <v>0</v>
      </c>
      <c r="I7" s="31">
        <v>0</v>
      </c>
      <c r="J7" s="180">
        <v>0</v>
      </c>
      <c r="K7" s="31">
        <v>0</v>
      </c>
      <c r="L7" s="180">
        <v>1</v>
      </c>
      <c r="M7" s="31">
        <f t="shared" si="8"/>
        <v>33.333333333333329</v>
      </c>
      <c r="N7" s="180">
        <v>0</v>
      </c>
      <c r="O7" s="31">
        <f t="shared" si="4"/>
        <v>0</v>
      </c>
      <c r="P7" s="180">
        <v>1</v>
      </c>
      <c r="Q7" s="1">
        <f t="shared" si="5"/>
        <v>33.333333333333329</v>
      </c>
      <c r="R7" s="180">
        <v>1</v>
      </c>
      <c r="S7" s="1">
        <f t="shared" si="6"/>
        <v>33.333333333333329</v>
      </c>
      <c r="T7" s="180">
        <v>0</v>
      </c>
      <c r="U7" s="31">
        <v>0</v>
      </c>
      <c r="V7" s="1">
        <v>69</v>
      </c>
    </row>
    <row r="8" spans="1:22">
      <c r="A8" s="180">
        <v>6</v>
      </c>
      <c r="B8" s="1" t="s">
        <v>15</v>
      </c>
      <c r="C8" s="141">
        <v>23</v>
      </c>
      <c r="D8" s="1">
        <v>2</v>
      </c>
      <c r="E8" s="31">
        <f t="shared" si="0"/>
        <v>8.695652173913043</v>
      </c>
      <c r="F8" s="180">
        <v>0</v>
      </c>
      <c r="G8" s="31">
        <f t="shared" si="1"/>
        <v>0</v>
      </c>
      <c r="H8" s="180">
        <v>0</v>
      </c>
      <c r="I8" s="31">
        <f t="shared" si="2"/>
        <v>0</v>
      </c>
      <c r="J8" s="180">
        <v>1</v>
      </c>
      <c r="K8" s="31">
        <f t="shared" si="3"/>
        <v>50</v>
      </c>
      <c r="L8" s="180">
        <v>0</v>
      </c>
      <c r="M8" s="31">
        <f t="shared" si="8"/>
        <v>0</v>
      </c>
      <c r="N8" s="180">
        <v>1</v>
      </c>
      <c r="O8" s="31">
        <f t="shared" si="4"/>
        <v>50</v>
      </c>
      <c r="P8" s="180">
        <v>0</v>
      </c>
      <c r="Q8" s="1">
        <f t="shared" si="5"/>
        <v>0</v>
      </c>
      <c r="R8" s="180">
        <v>0</v>
      </c>
      <c r="S8" s="1">
        <f t="shared" si="6"/>
        <v>0</v>
      </c>
      <c r="T8" s="180">
        <v>0</v>
      </c>
      <c r="U8" s="31">
        <f t="shared" si="7"/>
        <v>0</v>
      </c>
      <c r="V8" s="1">
        <v>56</v>
      </c>
    </row>
    <row r="9" spans="1:22">
      <c r="A9" s="180">
        <v>9</v>
      </c>
      <c r="B9" s="1" t="s">
        <v>18</v>
      </c>
      <c r="C9" s="141">
        <v>17</v>
      </c>
      <c r="D9" s="1">
        <v>1</v>
      </c>
      <c r="E9" s="31">
        <f t="shared" si="0"/>
        <v>5.8823529411764701</v>
      </c>
      <c r="F9" s="180">
        <v>0</v>
      </c>
      <c r="G9" s="31">
        <f t="shared" si="1"/>
        <v>0</v>
      </c>
      <c r="H9" s="180">
        <v>0</v>
      </c>
      <c r="I9" s="31">
        <f t="shared" si="2"/>
        <v>0</v>
      </c>
      <c r="J9" s="180">
        <v>0</v>
      </c>
      <c r="K9" s="31">
        <f t="shared" si="3"/>
        <v>0</v>
      </c>
      <c r="L9" s="180">
        <v>1</v>
      </c>
      <c r="M9" s="31">
        <f t="shared" si="8"/>
        <v>100</v>
      </c>
      <c r="N9" s="180">
        <v>0</v>
      </c>
      <c r="O9" s="31">
        <f t="shared" si="4"/>
        <v>0</v>
      </c>
      <c r="P9" s="180">
        <v>0</v>
      </c>
      <c r="Q9" s="1">
        <f t="shared" si="5"/>
        <v>0</v>
      </c>
      <c r="R9" s="180">
        <v>0</v>
      </c>
      <c r="S9" s="1">
        <f t="shared" si="6"/>
        <v>0</v>
      </c>
      <c r="T9" s="180">
        <v>0</v>
      </c>
      <c r="U9" s="31">
        <f t="shared" si="7"/>
        <v>0</v>
      </c>
      <c r="V9" s="1">
        <v>48</v>
      </c>
    </row>
    <row r="10" spans="1:22">
      <c r="A10" s="180"/>
      <c r="B10" s="4" t="s">
        <v>77</v>
      </c>
      <c r="C10" s="178"/>
      <c r="D10" s="4">
        <f>SUM(D5:D9)</f>
        <v>10</v>
      </c>
      <c r="E10" s="149"/>
      <c r="F10" s="4">
        <f>SUM(F5:F9)</f>
        <v>0</v>
      </c>
      <c r="G10" s="149">
        <f t="shared" si="1"/>
        <v>0</v>
      </c>
      <c r="H10" s="4">
        <f>SUM(H5:H9)</f>
        <v>0</v>
      </c>
      <c r="I10" s="149">
        <f t="shared" si="2"/>
        <v>0</v>
      </c>
      <c r="J10" s="4">
        <f>SUM(J5:J9)</f>
        <v>2</v>
      </c>
      <c r="K10" s="149">
        <f t="shared" si="3"/>
        <v>20</v>
      </c>
      <c r="L10" s="4">
        <f>SUM(L5:L9)</f>
        <v>4</v>
      </c>
      <c r="M10" s="149">
        <f t="shared" ref="M10" si="9">N10/D10*100</f>
        <v>20</v>
      </c>
      <c r="N10" s="4">
        <f>SUM(N5:N9)</f>
        <v>2</v>
      </c>
      <c r="O10" s="31">
        <f t="shared" si="4"/>
        <v>20</v>
      </c>
      <c r="P10" s="4">
        <f>SUM(P5:P9)</f>
        <v>1</v>
      </c>
      <c r="Q10" s="173">
        <f t="shared" si="5"/>
        <v>10</v>
      </c>
      <c r="R10" s="4">
        <f>SUM(R5:R9)</f>
        <v>1</v>
      </c>
      <c r="S10" s="4">
        <f t="shared" si="6"/>
        <v>10</v>
      </c>
      <c r="T10" s="4">
        <f>SUM(T5:T9)</f>
        <v>0</v>
      </c>
      <c r="U10" s="149">
        <f t="shared" si="7"/>
        <v>0</v>
      </c>
      <c r="V10" s="149">
        <f>AVERAGE(V5:V9)</f>
        <v>57.7</v>
      </c>
    </row>
    <row r="13" spans="1:22">
      <c r="A13" s="10"/>
      <c r="B13" s="379"/>
      <c r="C13" s="379"/>
      <c r="D13" s="379"/>
      <c r="E13" s="379"/>
      <c r="F13" s="379"/>
      <c r="G13" s="379"/>
      <c r="H13" s="379"/>
      <c r="I13" s="379"/>
    </row>
    <row r="14" spans="1:22">
      <c r="A14" s="9"/>
      <c r="B14" s="10"/>
      <c r="C14" s="92"/>
      <c r="D14" s="92"/>
      <c r="E14" s="92"/>
      <c r="F14" s="174"/>
      <c r="G14" s="11"/>
      <c r="H14" s="8"/>
      <c r="I14" s="12"/>
    </row>
    <row r="15" spans="1:22">
      <c r="A15" s="10"/>
      <c r="B15" s="10"/>
      <c r="C15" s="92"/>
      <c r="D15" s="92"/>
      <c r="E15" s="92"/>
      <c r="F15" s="175"/>
      <c r="G15" s="10"/>
      <c r="H15" s="10"/>
      <c r="I15" s="10"/>
    </row>
    <row r="16" spans="1:22">
      <c r="A16" s="10"/>
      <c r="B16" s="10"/>
      <c r="C16" s="92"/>
      <c r="D16" s="92"/>
      <c r="E16" s="92"/>
      <c r="F16" s="176"/>
      <c r="G16" s="10"/>
      <c r="H16" s="10"/>
      <c r="I16" s="10"/>
    </row>
    <row r="17" spans="1:9">
      <c r="A17" s="10"/>
      <c r="B17" s="10"/>
      <c r="C17" s="92"/>
      <c r="D17" s="92"/>
      <c r="E17" s="92"/>
      <c r="F17" s="176"/>
      <c r="G17" s="10"/>
      <c r="H17" s="10"/>
      <c r="I17" s="10"/>
    </row>
    <row r="18" spans="1:9">
      <c r="A18" s="10"/>
      <c r="B18" s="10"/>
      <c r="C18" s="92"/>
      <c r="D18" s="92"/>
      <c r="E18" s="92"/>
      <c r="F18" s="176"/>
      <c r="G18" s="10"/>
      <c r="H18" s="10"/>
      <c r="I18" s="10"/>
    </row>
    <row r="19" spans="1:9">
      <c r="A19" s="10"/>
      <c r="B19" s="10"/>
      <c r="C19" s="92"/>
      <c r="D19" s="92"/>
      <c r="E19" s="92"/>
      <c r="F19" s="176"/>
      <c r="G19" s="10"/>
      <c r="H19" s="10"/>
      <c r="I19" s="10"/>
    </row>
    <row r="20" spans="1:9">
      <c r="A20" s="10"/>
      <c r="B20" s="10"/>
      <c r="C20" s="177"/>
      <c r="D20" s="177"/>
      <c r="E20" s="177"/>
      <c r="F20" s="176"/>
      <c r="G20" s="10"/>
      <c r="H20" s="10"/>
      <c r="I20" s="10"/>
    </row>
    <row r="21" spans="1:9">
      <c r="A21" s="10"/>
      <c r="B21" s="10"/>
      <c r="C21" s="92"/>
      <c r="D21" s="92"/>
      <c r="E21" s="92"/>
      <c r="F21" s="176"/>
      <c r="G21" s="10"/>
      <c r="H21" s="10"/>
      <c r="I21" s="10"/>
    </row>
    <row r="22" spans="1:9">
      <c r="A22" s="10"/>
      <c r="B22" s="10"/>
      <c r="C22" s="92"/>
      <c r="D22" s="92"/>
      <c r="E22" s="92"/>
      <c r="F22" s="176"/>
      <c r="G22" s="10"/>
      <c r="H22" s="10"/>
      <c r="I22" s="10"/>
    </row>
    <row r="23" spans="1:9">
      <c r="A23" s="10"/>
      <c r="B23" s="10"/>
      <c r="C23" s="92"/>
      <c r="D23" s="92"/>
      <c r="E23" s="92"/>
      <c r="F23" s="176"/>
      <c r="G23" s="10"/>
      <c r="H23" s="10"/>
      <c r="I23" s="10"/>
    </row>
    <row r="24" spans="1:9">
      <c r="A24" s="10"/>
      <c r="B24" s="10"/>
      <c r="C24" s="92"/>
      <c r="D24" s="92"/>
      <c r="E24" s="92"/>
      <c r="F24" s="176"/>
      <c r="G24" s="10"/>
      <c r="H24" s="10"/>
      <c r="I24" s="10"/>
    </row>
    <row r="25" spans="1:9">
      <c r="A25" s="10"/>
      <c r="B25" s="10"/>
      <c r="C25" s="10"/>
      <c r="D25" s="10"/>
      <c r="E25" s="10"/>
      <c r="F25" s="10"/>
      <c r="G25" s="10"/>
      <c r="H25" s="10"/>
      <c r="I25" s="10"/>
    </row>
  </sheetData>
  <mergeCells count="3">
    <mergeCell ref="A1:I1"/>
    <mergeCell ref="A2:I2"/>
    <mergeCell ref="B13:I13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V17"/>
  <sheetViews>
    <sheetView workbookViewId="0">
      <selection activeCell="D11" sqref="D11"/>
    </sheetView>
  </sheetViews>
  <sheetFormatPr defaultRowHeight="15"/>
  <sheetData>
    <row r="1" spans="1:22">
      <c r="A1" s="348" t="s">
        <v>38</v>
      </c>
      <c r="B1" s="348"/>
      <c r="C1" s="348"/>
      <c r="D1" s="348"/>
      <c r="E1" s="348"/>
      <c r="F1" s="348"/>
      <c r="G1" s="348"/>
      <c r="H1" s="348"/>
      <c r="I1" s="348"/>
    </row>
    <row r="2" spans="1:22">
      <c r="A2" s="348" t="s">
        <v>45</v>
      </c>
      <c r="B2" s="348"/>
      <c r="C2" s="348"/>
      <c r="D2" s="348"/>
      <c r="E2" s="348"/>
      <c r="F2" s="348"/>
      <c r="G2" s="348"/>
      <c r="H2" s="348"/>
      <c r="I2" s="348"/>
    </row>
    <row r="4" spans="1:22" ht="75">
      <c r="A4" s="1" t="s">
        <v>0</v>
      </c>
      <c r="B4" s="1" t="s">
        <v>1</v>
      </c>
      <c r="C4" s="181" t="s">
        <v>100</v>
      </c>
      <c r="D4" s="181" t="s">
        <v>39</v>
      </c>
      <c r="E4" s="1" t="s">
        <v>64</v>
      </c>
      <c r="F4" s="1" t="s">
        <v>46</v>
      </c>
      <c r="G4" s="1" t="s">
        <v>64</v>
      </c>
      <c r="H4" s="1" t="s">
        <v>120</v>
      </c>
      <c r="I4" s="1" t="s">
        <v>64</v>
      </c>
      <c r="J4" s="1" t="s">
        <v>3</v>
      </c>
      <c r="K4" s="1" t="s">
        <v>64</v>
      </c>
      <c r="L4" s="1" t="s">
        <v>4</v>
      </c>
      <c r="M4" s="1" t="s">
        <v>64</v>
      </c>
      <c r="N4" s="1" t="s">
        <v>5</v>
      </c>
      <c r="O4" s="1" t="s">
        <v>64</v>
      </c>
      <c r="P4" s="1" t="s">
        <v>6</v>
      </c>
      <c r="Q4" s="1" t="s">
        <v>64</v>
      </c>
      <c r="R4" s="1" t="s">
        <v>7</v>
      </c>
      <c r="S4" s="1" t="s">
        <v>64</v>
      </c>
      <c r="T4" s="1" t="s">
        <v>8</v>
      </c>
      <c r="U4" s="1" t="s">
        <v>64</v>
      </c>
      <c r="V4" s="181" t="s">
        <v>9</v>
      </c>
    </row>
    <row r="5" spans="1:22">
      <c r="A5" s="180">
        <v>3</v>
      </c>
      <c r="B5" s="1" t="s">
        <v>12</v>
      </c>
      <c r="C5" s="141">
        <v>54</v>
      </c>
      <c r="D5" s="1">
        <v>2</v>
      </c>
      <c r="E5" s="31">
        <f t="shared" ref="E5" si="0">D5/C5*100</f>
        <v>3.7037037037037033</v>
      </c>
      <c r="F5" s="180">
        <v>1</v>
      </c>
      <c r="G5" s="31">
        <f t="shared" ref="G5:G6" si="1">F5/D5*100</f>
        <v>50</v>
      </c>
      <c r="H5" s="180">
        <v>0</v>
      </c>
      <c r="I5" s="31">
        <f t="shared" ref="I5:I6" si="2">H5/D5*100</f>
        <v>0</v>
      </c>
      <c r="J5" s="180">
        <v>1</v>
      </c>
      <c r="K5" s="31">
        <f t="shared" ref="K5:K6" si="3">J5/D5*100</f>
        <v>50</v>
      </c>
      <c r="L5" s="180">
        <v>1</v>
      </c>
      <c r="M5" s="31">
        <f t="shared" ref="M5" si="4">L5/D5*100</f>
        <v>50</v>
      </c>
      <c r="N5" s="180">
        <v>0</v>
      </c>
      <c r="O5" s="31">
        <f t="shared" ref="O5:O6" si="5">N5/D5*100</f>
        <v>0</v>
      </c>
      <c r="P5" s="180">
        <v>0</v>
      </c>
      <c r="Q5" s="1">
        <f t="shared" ref="Q5:Q6" si="6">P5/D5*100</f>
        <v>0</v>
      </c>
      <c r="R5" s="180">
        <v>0</v>
      </c>
      <c r="S5" s="1">
        <f t="shared" ref="S5:S6" si="7">R5/D5*100</f>
        <v>0</v>
      </c>
      <c r="T5" s="180">
        <v>0</v>
      </c>
      <c r="U5" s="31">
        <f t="shared" ref="U5:U6" si="8">T5/D5*100</f>
        <v>0</v>
      </c>
      <c r="V5" s="1">
        <v>37</v>
      </c>
    </row>
    <row r="6" spans="1:22">
      <c r="A6" s="180"/>
      <c r="B6" s="4" t="s">
        <v>77</v>
      </c>
      <c r="C6" s="178"/>
      <c r="D6" s="4">
        <f>SUM(D5:D5)</f>
        <v>2</v>
      </c>
      <c r="E6" s="149"/>
      <c r="F6" s="4">
        <f>SUM(F5:F5)</f>
        <v>1</v>
      </c>
      <c r="G6" s="149">
        <f t="shared" si="1"/>
        <v>50</v>
      </c>
      <c r="H6" s="4">
        <f>SUM(H5:H5)</f>
        <v>0</v>
      </c>
      <c r="I6" s="149">
        <f t="shared" si="2"/>
        <v>0</v>
      </c>
      <c r="J6" s="4">
        <f>SUM(J5:J5)</f>
        <v>1</v>
      </c>
      <c r="K6" s="149">
        <f t="shared" si="3"/>
        <v>50</v>
      </c>
      <c r="L6" s="4">
        <f>SUM(L5:L5)</f>
        <v>1</v>
      </c>
      <c r="M6" s="149">
        <f t="shared" ref="M6" si="9">N6/D6*100</f>
        <v>0</v>
      </c>
      <c r="N6" s="4">
        <f>SUM(N5:N5)</f>
        <v>0</v>
      </c>
      <c r="O6" s="31">
        <f t="shared" si="5"/>
        <v>0</v>
      </c>
      <c r="P6" s="4">
        <f>SUM(P5:P5)</f>
        <v>0</v>
      </c>
      <c r="Q6" s="173">
        <f t="shared" si="6"/>
        <v>0</v>
      </c>
      <c r="R6" s="4">
        <f>SUM(R5:R5)</f>
        <v>0</v>
      </c>
      <c r="S6" s="4">
        <f t="shared" si="7"/>
        <v>0</v>
      </c>
      <c r="T6" s="4">
        <f>SUM(T5:T5)</f>
        <v>0</v>
      </c>
      <c r="U6" s="149">
        <f t="shared" si="8"/>
        <v>0</v>
      </c>
      <c r="V6" s="149">
        <v>37</v>
      </c>
    </row>
    <row r="7" spans="1:22">
      <c r="A7" s="10"/>
      <c r="B7" s="82"/>
      <c r="C7" s="82"/>
      <c r="D7" s="82"/>
      <c r="E7" s="218"/>
      <c r="F7" s="10"/>
      <c r="G7" s="10"/>
      <c r="H7" s="10"/>
    </row>
    <row r="8" spans="1:22">
      <c r="A8" s="10"/>
      <c r="B8" s="219"/>
      <c r="C8" s="219"/>
      <c r="D8" s="219"/>
      <c r="E8" s="218"/>
      <c r="F8" s="10"/>
      <c r="G8" s="10"/>
      <c r="H8" s="10"/>
    </row>
    <row r="9" spans="1:22">
      <c r="A9" s="10"/>
      <c r="B9" s="93"/>
      <c r="C9" s="93"/>
      <c r="D9" s="93"/>
      <c r="E9" s="15"/>
      <c r="F9" s="10"/>
      <c r="G9" s="10"/>
      <c r="H9" s="10"/>
    </row>
    <row r="10" spans="1:22">
      <c r="A10" s="10"/>
      <c r="B10" s="93"/>
      <c r="C10" s="93"/>
      <c r="D10" s="93"/>
      <c r="E10" s="15"/>
      <c r="F10" s="10"/>
      <c r="G10" s="10"/>
      <c r="H10" s="10"/>
    </row>
    <row r="11" spans="1:22">
      <c r="A11" s="10"/>
      <c r="B11" s="93"/>
      <c r="C11" s="93"/>
      <c r="D11" s="93"/>
      <c r="E11" s="15"/>
      <c r="F11" s="10"/>
      <c r="G11" s="10"/>
      <c r="H11" s="10"/>
    </row>
    <row r="12" spans="1:22">
      <c r="A12" s="10"/>
      <c r="B12" s="93"/>
      <c r="C12" s="93"/>
      <c r="D12" s="93"/>
      <c r="E12" s="15"/>
      <c r="F12" s="10"/>
      <c r="G12" s="10"/>
      <c r="H12" s="10"/>
    </row>
    <row r="13" spans="1:22">
      <c r="A13" s="10"/>
      <c r="B13" s="93"/>
      <c r="C13" s="93"/>
      <c r="D13" s="93"/>
      <c r="E13" s="15"/>
      <c r="F13" s="10"/>
      <c r="G13" s="10"/>
      <c r="H13" s="10"/>
    </row>
    <row r="14" spans="1:22">
      <c r="A14" s="10"/>
      <c r="B14" s="93"/>
      <c r="C14" s="93"/>
      <c r="D14" s="93"/>
      <c r="E14" s="15"/>
      <c r="F14" s="10"/>
      <c r="G14" s="10"/>
      <c r="H14" s="10"/>
    </row>
    <row r="15" spans="1:22">
      <c r="A15" s="10"/>
      <c r="B15" s="93"/>
      <c r="C15" s="93"/>
      <c r="D15" s="93"/>
      <c r="E15" s="15"/>
      <c r="F15" s="10"/>
      <c r="G15" s="10"/>
      <c r="H15" s="10"/>
    </row>
    <row r="16" spans="1:22">
      <c r="A16" s="10"/>
      <c r="B16" s="219"/>
      <c r="C16" s="219"/>
      <c r="D16" s="219"/>
      <c r="E16" s="218"/>
      <c r="F16" s="10"/>
      <c r="G16" s="10"/>
      <c r="H16" s="10"/>
    </row>
    <row r="17" spans="1:8">
      <c r="A17" s="10"/>
      <c r="B17" s="10"/>
      <c r="C17" s="10"/>
      <c r="D17" s="10"/>
      <c r="E17" s="10"/>
      <c r="F17" s="10"/>
      <c r="G17" s="10"/>
      <c r="H17" s="10"/>
    </row>
  </sheetData>
  <mergeCells count="2">
    <mergeCell ref="A1:I1"/>
    <mergeCell ref="A2:I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V31"/>
  <sheetViews>
    <sheetView topLeftCell="A10" workbookViewId="0">
      <selection activeCell="F5" sqref="F5:F15"/>
    </sheetView>
  </sheetViews>
  <sheetFormatPr defaultRowHeight="15"/>
  <cols>
    <col min="1" max="2" width="9.140625" style="179"/>
    <col min="3" max="3" width="6.85546875" style="179" customWidth="1"/>
    <col min="4" max="22" width="5.85546875" style="179" customWidth="1"/>
    <col min="23" max="16384" width="9.140625" style="179"/>
  </cols>
  <sheetData>
    <row r="1" spans="1:22">
      <c r="A1" s="348" t="s">
        <v>38</v>
      </c>
      <c r="B1" s="348"/>
      <c r="C1" s="348"/>
      <c r="D1" s="348"/>
      <c r="E1" s="348"/>
      <c r="F1" s="348"/>
      <c r="G1" s="348"/>
      <c r="H1" s="348"/>
      <c r="I1" s="348"/>
    </row>
    <row r="2" spans="1:22">
      <c r="A2" s="348" t="s">
        <v>114</v>
      </c>
      <c r="B2" s="348"/>
      <c r="C2" s="348"/>
      <c r="D2" s="348"/>
      <c r="E2" s="348"/>
      <c r="F2" s="348"/>
      <c r="G2" s="348"/>
      <c r="H2" s="348"/>
      <c r="I2" s="348"/>
    </row>
    <row r="4" spans="1:22" ht="120">
      <c r="A4" s="1" t="s">
        <v>0</v>
      </c>
      <c r="B4" s="1" t="s">
        <v>1</v>
      </c>
      <c r="C4" s="181" t="s">
        <v>100</v>
      </c>
      <c r="D4" s="181" t="s">
        <v>39</v>
      </c>
      <c r="E4" s="1" t="s">
        <v>64</v>
      </c>
      <c r="F4" s="18" t="s">
        <v>118</v>
      </c>
      <c r="G4" s="1" t="s">
        <v>64</v>
      </c>
      <c r="H4" s="1" t="s">
        <v>98</v>
      </c>
      <c r="I4" s="1" t="s">
        <v>64</v>
      </c>
      <c r="J4" s="1" t="s">
        <v>3</v>
      </c>
      <c r="K4" s="1" t="s">
        <v>64</v>
      </c>
      <c r="L4" s="1" t="s">
        <v>4</v>
      </c>
      <c r="M4" s="1" t="s">
        <v>64</v>
      </c>
      <c r="N4" s="1" t="s">
        <v>5</v>
      </c>
      <c r="O4" s="1" t="s">
        <v>64</v>
      </c>
      <c r="P4" s="1" t="s">
        <v>6</v>
      </c>
      <c r="Q4" s="1" t="s">
        <v>64</v>
      </c>
      <c r="R4" s="1" t="s">
        <v>7</v>
      </c>
      <c r="S4" s="1" t="s">
        <v>64</v>
      </c>
      <c r="T4" s="1" t="s">
        <v>8</v>
      </c>
      <c r="U4" s="1" t="s">
        <v>64</v>
      </c>
      <c r="V4" s="181" t="s">
        <v>9</v>
      </c>
    </row>
    <row r="5" spans="1:22">
      <c r="A5" s="180">
        <v>1</v>
      </c>
      <c r="B5" s="1" t="s">
        <v>10</v>
      </c>
      <c r="C5" s="141">
        <v>39</v>
      </c>
      <c r="D5" s="1">
        <v>3</v>
      </c>
      <c r="E5" s="31">
        <f>D5/C5*100</f>
        <v>7.6923076923076925</v>
      </c>
      <c r="F5" s="180">
        <v>0</v>
      </c>
      <c r="G5" s="31">
        <f>F5/D5*100</f>
        <v>0</v>
      </c>
      <c r="H5" s="180">
        <v>0</v>
      </c>
      <c r="I5" s="31">
        <f>H5/D5*100</f>
        <v>0</v>
      </c>
      <c r="J5" s="180">
        <v>0</v>
      </c>
      <c r="K5" s="31">
        <f>J5/D5*100</f>
        <v>0</v>
      </c>
      <c r="L5" s="180">
        <v>1</v>
      </c>
      <c r="M5" s="31">
        <f>L5/D5*100</f>
        <v>33.333333333333329</v>
      </c>
      <c r="N5" s="180">
        <v>1</v>
      </c>
      <c r="O5" s="31">
        <f>N5/D5*100</f>
        <v>33.333333333333329</v>
      </c>
      <c r="P5" s="180">
        <v>1</v>
      </c>
      <c r="Q5" s="1">
        <f>P5/D5*100</f>
        <v>33.333333333333329</v>
      </c>
      <c r="R5" s="180">
        <v>0</v>
      </c>
      <c r="S5" s="1">
        <f>R5/D5*100</f>
        <v>0</v>
      </c>
      <c r="T5" s="180">
        <v>0</v>
      </c>
      <c r="U5" s="31">
        <f>T5/D5*100</f>
        <v>0</v>
      </c>
      <c r="V5" s="1">
        <v>65</v>
      </c>
    </row>
    <row r="6" spans="1:22">
      <c r="A6" s="180">
        <v>2</v>
      </c>
      <c r="B6" s="1" t="s">
        <v>11</v>
      </c>
      <c r="C6" s="141">
        <v>30</v>
      </c>
      <c r="D6" s="1">
        <v>6</v>
      </c>
      <c r="E6" s="31">
        <f t="shared" ref="E6:E16" si="0">D6/C6*100</f>
        <v>20</v>
      </c>
      <c r="F6" s="180">
        <v>2</v>
      </c>
      <c r="G6" s="31">
        <f t="shared" ref="G6:G16" si="1">F6/D6*100</f>
        <v>33.333333333333329</v>
      </c>
      <c r="H6" s="180">
        <v>0</v>
      </c>
      <c r="I6" s="31">
        <f t="shared" ref="I6:I16" si="2">H6/D6*100</f>
        <v>0</v>
      </c>
      <c r="J6" s="180">
        <v>2</v>
      </c>
      <c r="K6" s="31">
        <f t="shared" ref="K6:K16" si="3">J6/D6*100</f>
        <v>33.333333333333329</v>
      </c>
      <c r="L6" s="180">
        <v>2</v>
      </c>
      <c r="M6" s="31">
        <f t="shared" ref="M6:M16" si="4">L6/D6*100</f>
        <v>33.333333333333329</v>
      </c>
      <c r="N6" s="180">
        <v>0</v>
      </c>
      <c r="O6" s="31">
        <f t="shared" ref="O6:O16" si="5">N6/D6*100</f>
        <v>0</v>
      </c>
      <c r="P6" s="180">
        <v>0</v>
      </c>
      <c r="Q6" s="1">
        <f t="shared" ref="Q6:Q16" si="6">P6/D6*100</f>
        <v>0</v>
      </c>
      <c r="R6" s="180">
        <v>0</v>
      </c>
      <c r="S6" s="1">
        <f t="shared" ref="S6:S16" si="7">R6/D6*100</f>
        <v>0</v>
      </c>
      <c r="T6" s="180">
        <v>0</v>
      </c>
      <c r="U6" s="31">
        <f t="shared" ref="U6:U16" si="8">T6/D6*100</f>
        <v>0</v>
      </c>
      <c r="V6" s="1">
        <v>42.5</v>
      </c>
    </row>
    <row r="7" spans="1:22">
      <c r="A7" s="180">
        <v>3</v>
      </c>
      <c r="B7" s="1" t="s">
        <v>12</v>
      </c>
      <c r="C7" s="141">
        <v>67</v>
      </c>
      <c r="D7" s="1">
        <v>4</v>
      </c>
      <c r="E7" s="31">
        <f t="shared" si="0"/>
        <v>5.9701492537313428</v>
      </c>
      <c r="F7" s="180">
        <v>0</v>
      </c>
      <c r="G7" s="31">
        <f t="shared" si="1"/>
        <v>0</v>
      </c>
      <c r="H7" s="180">
        <v>0</v>
      </c>
      <c r="I7" s="31">
        <f t="shared" si="2"/>
        <v>0</v>
      </c>
      <c r="J7" s="180">
        <v>2</v>
      </c>
      <c r="K7" s="31">
        <f t="shared" si="3"/>
        <v>50</v>
      </c>
      <c r="L7" s="180">
        <v>2</v>
      </c>
      <c r="M7" s="31">
        <f t="shared" si="4"/>
        <v>50</v>
      </c>
      <c r="N7" s="180">
        <v>0</v>
      </c>
      <c r="O7" s="31">
        <f t="shared" si="5"/>
        <v>0</v>
      </c>
      <c r="P7" s="180">
        <v>0</v>
      </c>
      <c r="Q7" s="31">
        <f t="shared" si="6"/>
        <v>0</v>
      </c>
      <c r="R7" s="180">
        <v>0</v>
      </c>
      <c r="S7" s="1">
        <f t="shared" si="7"/>
        <v>0</v>
      </c>
      <c r="T7" s="180">
        <v>0</v>
      </c>
      <c r="U7" s="31">
        <f t="shared" si="8"/>
        <v>0</v>
      </c>
      <c r="V7" s="1">
        <v>48</v>
      </c>
    </row>
    <row r="8" spans="1:22">
      <c r="A8" s="180">
        <v>4</v>
      </c>
      <c r="B8" s="1" t="s">
        <v>13</v>
      </c>
      <c r="C8" s="141">
        <v>59</v>
      </c>
      <c r="D8" s="1">
        <v>5</v>
      </c>
      <c r="E8" s="31">
        <f t="shared" si="0"/>
        <v>8.4745762711864394</v>
      </c>
      <c r="F8" s="180">
        <v>0</v>
      </c>
      <c r="G8" s="31">
        <f t="shared" si="1"/>
        <v>0</v>
      </c>
      <c r="H8" s="180">
        <v>0</v>
      </c>
      <c r="I8" s="31">
        <f t="shared" si="2"/>
        <v>0</v>
      </c>
      <c r="J8" s="180">
        <v>3</v>
      </c>
      <c r="K8" s="31">
        <f t="shared" si="3"/>
        <v>60</v>
      </c>
      <c r="L8" s="180">
        <v>2</v>
      </c>
      <c r="M8" s="31">
        <f t="shared" si="4"/>
        <v>40</v>
      </c>
      <c r="N8" s="180">
        <v>0</v>
      </c>
      <c r="O8" s="31">
        <f t="shared" si="5"/>
        <v>0</v>
      </c>
      <c r="P8" s="180">
        <v>0</v>
      </c>
      <c r="Q8" s="1">
        <f t="shared" si="6"/>
        <v>0</v>
      </c>
      <c r="R8" s="180">
        <v>0</v>
      </c>
      <c r="S8" s="1">
        <f t="shared" si="7"/>
        <v>0</v>
      </c>
      <c r="T8" s="180">
        <v>0</v>
      </c>
      <c r="U8" s="31">
        <f t="shared" si="8"/>
        <v>0</v>
      </c>
      <c r="V8" s="1">
        <v>50</v>
      </c>
    </row>
    <row r="9" spans="1:22">
      <c r="A9" s="180">
        <v>5</v>
      </c>
      <c r="B9" s="1" t="s">
        <v>14</v>
      </c>
      <c r="C9" s="141">
        <v>19</v>
      </c>
      <c r="D9" s="1">
        <v>4</v>
      </c>
      <c r="E9" s="31">
        <f t="shared" si="0"/>
        <v>21.052631578947366</v>
      </c>
      <c r="F9" s="180">
        <v>0</v>
      </c>
      <c r="G9" s="31">
        <f t="shared" si="1"/>
        <v>0</v>
      </c>
      <c r="H9" s="180">
        <v>1</v>
      </c>
      <c r="I9" s="31">
        <f t="shared" si="2"/>
        <v>25</v>
      </c>
      <c r="J9" s="180">
        <v>0</v>
      </c>
      <c r="K9" s="31">
        <f t="shared" si="3"/>
        <v>0</v>
      </c>
      <c r="L9" s="180">
        <v>2</v>
      </c>
      <c r="M9" s="31">
        <f t="shared" si="4"/>
        <v>50</v>
      </c>
      <c r="N9" s="180">
        <v>0</v>
      </c>
      <c r="O9" s="31">
        <f t="shared" si="5"/>
        <v>0</v>
      </c>
      <c r="P9" s="180">
        <v>0</v>
      </c>
      <c r="Q9" s="1">
        <f t="shared" si="6"/>
        <v>0</v>
      </c>
      <c r="R9" s="180">
        <v>1</v>
      </c>
      <c r="S9" s="1">
        <f t="shared" si="7"/>
        <v>25</v>
      </c>
      <c r="T9" s="180">
        <v>0</v>
      </c>
      <c r="U9" s="31">
        <f t="shared" si="8"/>
        <v>0</v>
      </c>
      <c r="V9" s="1">
        <v>56</v>
      </c>
    </row>
    <row r="10" spans="1:22">
      <c r="A10" s="180">
        <v>6</v>
      </c>
      <c r="B10" s="1" t="s">
        <v>15</v>
      </c>
      <c r="C10" s="141">
        <v>23</v>
      </c>
      <c r="D10" s="1">
        <v>3</v>
      </c>
      <c r="E10" s="31">
        <f t="shared" si="0"/>
        <v>13.043478260869565</v>
      </c>
      <c r="F10" s="180">
        <v>1</v>
      </c>
      <c r="G10" s="31">
        <f t="shared" si="1"/>
        <v>33.333333333333329</v>
      </c>
      <c r="H10" s="180">
        <v>0</v>
      </c>
      <c r="I10" s="31">
        <f t="shared" si="2"/>
        <v>0</v>
      </c>
      <c r="J10" s="180">
        <v>0</v>
      </c>
      <c r="K10" s="31">
        <f t="shared" si="3"/>
        <v>0</v>
      </c>
      <c r="L10" s="180">
        <v>2</v>
      </c>
      <c r="M10" s="31">
        <f t="shared" si="4"/>
        <v>66.666666666666657</v>
      </c>
      <c r="N10" s="180">
        <v>0</v>
      </c>
      <c r="O10" s="31">
        <f t="shared" si="5"/>
        <v>0</v>
      </c>
      <c r="P10" s="180">
        <v>0</v>
      </c>
      <c r="Q10" s="1">
        <f t="shared" si="6"/>
        <v>0</v>
      </c>
      <c r="R10" s="180">
        <v>0</v>
      </c>
      <c r="S10" s="1">
        <f t="shared" si="7"/>
        <v>0</v>
      </c>
      <c r="T10" s="180">
        <v>0</v>
      </c>
      <c r="U10" s="31">
        <f t="shared" si="8"/>
        <v>0</v>
      </c>
      <c r="V10" s="1">
        <v>56</v>
      </c>
    </row>
    <row r="11" spans="1:22">
      <c r="A11" s="180">
        <v>7</v>
      </c>
      <c r="B11" s="1" t="s">
        <v>16</v>
      </c>
      <c r="C11" s="141">
        <v>6</v>
      </c>
      <c r="D11" s="1"/>
      <c r="E11" s="31"/>
      <c r="F11" s="180"/>
      <c r="G11" s="31"/>
      <c r="H11" s="180"/>
      <c r="I11" s="31"/>
      <c r="J11" s="180"/>
      <c r="K11" s="31"/>
      <c r="L11" s="180"/>
      <c r="M11" s="31"/>
      <c r="N11" s="180"/>
      <c r="O11" s="31"/>
      <c r="P11" s="180"/>
      <c r="Q11" s="1"/>
      <c r="R11" s="180"/>
      <c r="S11" s="1"/>
      <c r="T11" s="180"/>
      <c r="U11" s="31"/>
      <c r="V11" s="1"/>
    </row>
    <row r="12" spans="1:22">
      <c r="A12" s="180">
        <v>8</v>
      </c>
      <c r="B12" s="1" t="s">
        <v>17</v>
      </c>
      <c r="C12" s="141">
        <v>24</v>
      </c>
      <c r="D12" s="1">
        <v>4</v>
      </c>
      <c r="E12" s="31">
        <f t="shared" si="0"/>
        <v>16.666666666666664</v>
      </c>
      <c r="F12" s="180">
        <v>0</v>
      </c>
      <c r="G12" s="31">
        <f t="shared" si="1"/>
        <v>0</v>
      </c>
      <c r="H12" s="180">
        <v>0</v>
      </c>
      <c r="I12" s="31">
        <f t="shared" si="2"/>
        <v>0</v>
      </c>
      <c r="J12" s="180">
        <v>4</v>
      </c>
      <c r="K12" s="31">
        <f t="shared" si="3"/>
        <v>100</v>
      </c>
      <c r="L12" s="180">
        <v>0</v>
      </c>
      <c r="M12" s="31">
        <f t="shared" si="4"/>
        <v>0</v>
      </c>
      <c r="N12" s="180">
        <v>0</v>
      </c>
      <c r="O12" s="31">
        <f t="shared" si="5"/>
        <v>0</v>
      </c>
      <c r="P12" s="180">
        <v>0</v>
      </c>
      <c r="Q12" s="1">
        <f t="shared" si="6"/>
        <v>0</v>
      </c>
      <c r="R12" s="180">
        <v>0</v>
      </c>
      <c r="S12" s="1">
        <f t="shared" si="7"/>
        <v>0</v>
      </c>
      <c r="T12" s="180">
        <v>0</v>
      </c>
      <c r="U12" s="31">
        <f t="shared" si="8"/>
        <v>0</v>
      </c>
      <c r="V12" s="1">
        <v>48</v>
      </c>
    </row>
    <row r="13" spans="1:22">
      <c r="A13" s="180">
        <v>9</v>
      </c>
      <c r="B13" s="1" t="s">
        <v>18</v>
      </c>
      <c r="C13" s="141">
        <v>17</v>
      </c>
      <c r="D13" s="1">
        <v>2</v>
      </c>
      <c r="E13" s="31">
        <f t="shared" si="0"/>
        <v>11.76470588235294</v>
      </c>
      <c r="F13" s="180">
        <v>0</v>
      </c>
      <c r="G13" s="31">
        <f t="shared" si="1"/>
        <v>0</v>
      </c>
      <c r="H13" s="180">
        <v>0</v>
      </c>
      <c r="I13" s="31">
        <f t="shared" si="2"/>
        <v>0</v>
      </c>
      <c r="J13" s="180">
        <v>2</v>
      </c>
      <c r="K13" s="31">
        <f t="shared" si="3"/>
        <v>100</v>
      </c>
      <c r="L13" s="180">
        <v>0</v>
      </c>
      <c r="M13" s="31">
        <f t="shared" si="4"/>
        <v>0</v>
      </c>
      <c r="N13" s="180">
        <v>0</v>
      </c>
      <c r="O13" s="31">
        <f t="shared" si="5"/>
        <v>0</v>
      </c>
      <c r="P13" s="180">
        <v>0</v>
      </c>
      <c r="Q13" s="1">
        <f t="shared" si="6"/>
        <v>0</v>
      </c>
      <c r="R13" s="180">
        <v>0</v>
      </c>
      <c r="S13" s="1">
        <f t="shared" si="7"/>
        <v>0</v>
      </c>
      <c r="T13" s="180">
        <v>0</v>
      </c>
      <c r="U13" s="31">
        <f t="shared" si="8"/>
        <v>0</v>
      </c>
      <c r="V13" s="1">
        <v>49</v>
      </c>
    </row>
    <row r="14" spans="1:22">
      <c r="A14" s="180">
        <v>10</v>
      </c>
      <c r="B14" s="1" t="s">
        <v>19</v>
      </c>
      <c r="C14" s="141">
        <v>17</v>
      </c>
      <c r="D14" s="1">
        <v>1</v>
      </c>
      <c r="E14" s="31">
        <f t="shared" si="0"/>
        <v>5.8823529411764701</v>
      </c>
      <c r="F14" s="180">
        <v>0</v>
      </c>
      <c r="G14" s="31">
        <f t="shared" si="1"/>
        <v>0</v>
      </c>
      <c r="H14" s="180">
        <v>0</v>
      </c>
      <c r="I14" s="31">
        <f t="shared" si="2"/>
        <v>0</v>
      </c>
      <c r="J14" s="180">
        <v>1</v>
      </c>
      <c r="K14" s="31">
        <f t="shared" si="3"/>
        <v>100</v>
      </c>
      <c r="L14" s="180">
        <v>0</v>
      </c>
      <c r="M14" s="31">
        <f t="shared" si="4"/>
        <v>0</v>
      </c>
      <c r="N14" s="180">
        <v>0</v>
      </c>
      <c r="O14" s="31">
        <f t="shared" si="5"/>
        <v>0</v>
      </c>
      <c r="P14" s="180">
        <v>0</v>
      </c>
      <c r="Q14" s="1">
        <f t="shared" si="6"/>
        <v>0</v>
      </c>
      <c r="R14" s="180">
        <v>0</v>
      </c>
      <c r="S14" s="1">
        <f t="shared" si="7"/>
        <v>0</v>
      </c>
      <c r="T14" s="180">
        <v>0</v>
      </c>
      <c r="U14" s="31">
        <f t="shared" si="8"/>
        <v>0</v>
      </c>
      <c r="V14" s="1">
        <v>44</v>
      </c>
    </row>
    <row r="15" spans="1:22">
      <c r="A15" s="180">
        <v>11</v>
      </c>
      <c r="B15" s="1" t="s">
        <v>20</v>
      </c>
      <c r="C15" s="141">
        <v>10</v>
      </c>
      <c r="D15" s="1">
        <v>1</v>
      </c>
      <c r="E15" s="31">
        <f t="shared" si="0"/>
        <v>10</v>
      </c>
      <c r="F15" s="180">
        <v>0</v>
      </c>
      <c r="G15" s="31">
        <v>0</v>
      </c>
      <c r="H15" s="180">
        <v>0</v>
      </c>
      <c r="I15" s="31">
        <v>0</v>
      </c>
      <c r="J15" s="180">
        <v>0</v>
      </c>
      <c r="K15" s="31">
        <v>0</v>
      </c>
      <c r="L15" s="180">
        <v>1</v>
      </c>
      <c r="M15" s="31">
        <f t="shared" si="4"/>
        <v>100</v>
      </c>
      <c r="N15" s="180">
        <v>0</v>
      </c>
      <c r="O15" s="31">
        <v>0</v>
      </c>
      <c r="P15" s="180">
        <v>0</v>
      </c>
      <c r="Q15" s="1">
        <v>0</v>
      </c>
      <c r="R15" s="180">
        <v>0</v>
      </c>
      <c r="S15" s="1">
        <v>0</v>
      </c>
      <c r="T15" s="180">
        <v>0</v>
      </c>
      <c r="U15" s="31">
        <f t="shared" si="8"/>
        <v>0</v>
      </c>
      <c r="V15" s="1">
        <v>54</v>
      </c>
    </row>
    <row r="16" spans="1:22">
      <c r="A16" s="180"/>
      <c r="B16" s="4" t="s">
        <v>77</v>
      </c>
      <c r="C16" s="178">
        <f>SUM(C5:C15)</f>
        <v>311</v>
      </c>
      <c r="D16" s="4">
        <f>SUM(D5:D15)</f>
        <v>33</v>
      </c>
      <c r="E16" s="149">
        <f t="shared" si="0"/>
        <v>10.610932475884244</v>
      </c>
      <c r="F16" s="5">
        <f>SUM(F5:F15)</f>
        <v>3</v>
      </c>
      <c r="G16" s="149">
        <f t="shared" si="1"/>
        <v>9.0909090909090917</v>
      </c>
      <c r="H16" s="4">
        <f>SUM(H5:H15)</f>
        <v>1</v>
      </c>
      <c r="I16" s="149">
        <f t="shared" si="2"/>
        <v>3.0303030303030303</v>
      </c>
      <c r="J16" s="4">
        <f>SUM(J5:J15)</f>
        <v>14</v>
      </c>
      <c r="K16" s="149">
        <f t="shared" si="3"/>
        <v>42.424242424242422</v>
      </c>
      <c r="L16" s="4">
        <f>SUM(L5:L15)</f>
        <v>12</v>
      </c>
      <c r="M16" s="31">
        <f t="shared" si="4"/>
        <v>36.363636363636367</v>
      </c>
      <c r="N16" s="4">
        <f>SUM(N5:N15)</f>
        <v>1</v>
      </c>
      <c r="O16" s="149">
        <f t="shared" si="5"/>
        <v>3.0303030303030303</v>
      </c>
      <c r="P16" s="4">
        <f>SUM(P5:P15)</f>
        <v>1</v>
      </c>
      <c r="Q16" s="173">
        <f t="shared" si="6"/>
        <v>3.0303030303030303</v>
      </c>
      <c r="R16" s="4">
        <f>SUM(R5:R15)</f>
        <v>1</v>
      </c>
      <c r="S16" s="149">
        <f t="shared" si="7"/>
        <v>3.0303030303030303</v>
      </c>
      <c r="T16" s="4">
        <f>SUM(T5:T15)</f>
        <v>0</v>
      </c>
      <c r="U16" s="149">
        <f t="shared" si="8"/>
        <v>0</v>
      </c>
      <c r="V16" s="248">
        <f>AVERAGE(V5:V15)</f>
        <v>51.25</v>
      </c>
    </row>
    <row r="17" spans="1:9">
      <c r="C17" s="183"/>
    </row>
    <row r="19" spans="1:9">
      <c r="A19" s="10"/>
      <c r="B19" s="182"/>
      <c r="C19" s="182"/>
      <c r="D19" s="182"/>
      <c r="E19" s="182"/>
      <c r="F19" s="182"/>
      <c r="G19" s="182"/>
      <c r="H19" s="182"/>
      <c r="I19" s="182"/>
    </row>
    <row r="20" spans="1:9">
      <c r="A20" s="9"/>
      <c r="B20" s="10"/>
      <c r="C20" s="92"/>
      <c r="D20" s="92"/>
      <c r="E20" s="92"/>
      <c r="F20" s="174"/>
      <c r="G20" s="11"/>
      <c r="H20" s="8"/>
      <c r="I20" s="12"/>
    </row>
    <row r="21" spans="1:9">
      <c r="A21" s="10"/>
      <c r="B21" s="10"/>
      <c r="C21" s="92"/>
      <c r="D21" s="92"/>
      <c r="E21" s="92"/>
      <c r="F21" s="175"/>
      <c r="G21" s="10"/>
      <c r="H21" s="10"/>
      <c r="I21" s="10"/>
    </row>
    <row r="22" spans="1:9">
      <c r="A22" s="10"/>
      <c r="B22" s="10"/>
      <c r="C22" s="92"/>
      <c r="D22" s="92"/>
      <c r="E22" s="92"/>
      <c r="F22" s="176"/>
      <c r="G22" s="10"/>
      <c r="H22" s="10"/>
      <c r="I22" s="10"/>
    </row>
    <row r="23" spans="1:9">
      <c r="A23" s="10"/>
      <c r="B23" s="10"/>
      <c r="C23" s="92"/>
      <c r="D23" s="92"/>
      <c r="E23" s="92"/>
      <c r="F23" s="176"/>
      <c r="G23" s="10"/>
      <c r="H23" s="10"/>
      <c r="I23" s="10"/>
    </row>
    <row r="24" spans="1:9">
      <c r="A24" s="10"/>
      <c r="B24" s="10"/>
      <c r="C24" s="92"/>
      <c r="D24" s="92"/>
      <c r="E24" s="92"/>
      <c r="F24" s="176"/>
      <c r="G24" s="10"/>
      <c r="H24" s="10"/>
      <c r="I24" s="10"/>
    </row>
    <row r="25" spans="1:9">
      <c r="A25" s="10"/>
      <c r="B25" s="10"/>
      <c r="C25" s="92"/>
      <c r="D25" s="92"/>
      <c r="E25" s="92"/>
      <c r="F25" s="176"/>
      <c r="G25" s="10"/>
      <c r="H25" s="10"/>
      <c r="I25" s="10"/>
    </row>
    <row r="26" spans="1:9">
      <c r="A26" s="10"/>
      <c r="B26" s="10"/>
      <c r="C26" s="177"/>
      <c r="D26" s="177"/>
      <c r="E26" s="177"/>
      <c r="F26" s="176"/>
      <c r="G26" s="10"/>
      <c r="H26" s="10"/>
      <c r="I26" s="10"/>
    </row>
    <row r="27" spans="1:9">
      <c r="A27" s="10"/>
      <c r="B27" s="10"/>
      <c r="C27" s="92"/>
      <c r="D27" s="92"/>
      <c r="E27" s="92"/>
      <c r="F27" s="176"/>
      <c r="G27" s="10"/>
      <c r="H27" s="10"/>
      <c r="I27" s="10"/>
    </row>
    <row r="28" spans="1:9">
      <c r="A28" s="10"/>
      <c r="B28" s="10"/>
      <c r="C28" s="92"/>
      <c r="D28" s="92"/>
      <c r="E28" s="92"/>
      <c r="F28" s="176"/>
      <c r="G28" s="10"/>
      <c r="H28" s="10"/>
      <c r="I28" s="10"/>
    </row>
    <row r="29" spans="1:9">
      <c r="A29" s="10"/>
      <c r="B29" s="10"/>
      <c r="C29" s="92"/>
      <c r="D29" s="92"/>
      <c r="E29" s="92"/>
      <c r="F29" s="176"/>
      <c r="G29" s="10"/>
      <c r="H29" s="10"/>
      <c r="I29" s="10"/>
    </row>
    <row r="30" spans="1:9">
      <c r="A30" s="10"/>
      <c r="B30" s="10"/>
      <c r="C30" s="92"/>
      <c r="D30" s="92"/>
      <c r="E30" s="92"/>
      <c r="F30" s="176"/>
      <c r="G30" s="10"/>
      <c r="H30" s="10"/>
      <c r="I30" s="10"/>
    </row>
    <row r="31" spans="1:9">
      <c r="A31" s="10"/>
      <c r="B31" s="10"/>
      <c r="C31" s="10"/>
      <c r="D31" s="10"/>
      <c r="E31" s="10"/>
      <c r="F31" s="10"/>
      <c r="G31" s="10"/>
      <c r="H31" s="10"/>
      <c r="I31" s="10"/>
    </row>
  </sheetData>
  <mergeCells count="2">
    <mergeCell ref="A1:I1"/>
    <mergeCell ref="A2:I2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dimension ref="A1:V31"/>
  <sheetViews>
    <sheetView workbookViewId="0">
      <selection activeCell="F18" sqref="F18"/>
    </sheetView>
  </sheetViews>
  <sheetFormatPr defaultRowHeight="15"/>
  <cols>
    <col min="1" max="2" width="9.140625" style="179"/>
    <col min="3" max="3" width="6.85546875" style="179" customWidth="1"/>
    <col min="4" max="22" width="5.85546875" style="179" customWidth="1"/>
    <col min="23" max="16384" width="9.140625" style="179"/>
  </cols>
  <sheetData>
    <row r="1" spans="1:22">
      <c r="A1" s="348" t="s">
        <v>38</v>
      </c>
      <c r="B1" s="348"/>
      <c r="C1" s="348"/>
      <c r="D1" s="348"/>
      <c r="E1" s="348"/>
      <c r="F1" s="348"/>
      <c r="G1" s="348"/>
      <c r="H1" s="348"/>
      <c r="I1" s="348"/>
    </row>
    <row r="2" spans="1:22">
      <c r="A2" s="348" t="s">
        <v>115</v>
      </c>
      <c r="B2" s="348"/>
      <c r="C2" s="348"/>
      <c r="D2" s="348"/>
      <c r="E2" s="348"/>
      <c r="F2" s="348"/>
      <c r="G2" s="348"/>
      <c r="H2" s="348"/>
      <c r="I2" s="348"/>
    </row>
    <row r="4" spans="1:22" ht="120">
      <c r="A4" s="1" t="s">
        <v>0</v>
      </c>
      <c r="B4" s="1" t="s">
        <v>1</v>
      </c>
      <c r="C4" s="181" t="s">
        <v>100</v>
      </c>
      <c r="D4" s="181" t="s">
        <v>39</v>
      </c>
      <c r="E4" s="1" t="s">
        <v>64</v>
      </c>
      <c r="F4" s="1" t="s">
        <v>110</v>
      </c>
      <c r="G4" s="1" t="s">
        <v>64</v>
      </c>
      <c r="H4" s="1" t="s">
        <v>111</v>
      </c>
      <c r="I4" s="1" t="s">
        <v>64</v>
      </c>
      <c r="J4" s="1" t="s">
        <v>3</v>
      </c>
      <c r="K4" s="1" t="s">
        <v>64</v>
      </c>
      <c r="L4" s="1" t="s">
        <v>4</v>
      </c>
      <c r="M4" s="1" t="s">
        <v>64</v>
      </c>
      <c r="N4" s="1" t="s">
        <v>5</v>
      </c>
      <c r="O4" s="1" t="s">
        <v>64</v>
      </c>
      <c r="P4" s="1" t="s">
        <v>6</v>
      </c>
      <c r="Q4" s="1" t="s">
        <v>64</v>
      </c>
      <c r="R4" s="1" t="s">
        <v>7</v>
      </c>
      <c r="S4" s="1" t="s">
        <v>64</v>
      </c>
      <c r="T4" s="1" t="s">
        <v>8</v>
      </c>
      <c r="U4" s="1" t="s">
        <v>64</v>
      </c>
      <c r="V4" s="181" t="s">
        <v>9</v>
      </c>
    </row>
    <row r="5" spans="1:22">
      <c r="A5" s="180">
        <v>1</v>
      </c>
      <c r="B5" s="1" t="s">
        <v>10</v>
      </c>
      <c r="C5" s="141">
        <v>39</v>
      </c>
      <c r="D5" s="1">
        <v>0</v>
      </c>
      <c r="E5" s="31">
        <f>D5/C5*100</f>
        <v>0</v>
      </c>
      <c r="F5" s="180"/>
      <c r="G5" s="66"/>
      <c r="H5" s="180"/>
      <c r="I5" s="31"/>
      <c r="J5" s="180"/>
      <c r="K5" s="31"/>
      <c r="L5" s="180"/>
      <c r="M5" s="31"/>
      <c r="N5" s="180"/>
      <c r="O5" s="31"/>
      <c r="P5" s="180"/>
      <c r="Q5" s="1"/>
      <c r="R5" s="180"/>
      <c r="S5" s="1"/>
      <c r="T5" s="180"/>
      <c r="U5" s="31"/>
      <c r="V5" s="1"/>
    </row>
    <row r="6" spans="1:22">
      <c r="A6" s="180">
        <v>2</v>
      </c>
      <c r="B6" s="1" t="s">
        <v>11</v>
      </c>
      <c r="C6" s="141">
        <v>30</v>
      </c>
      <c r="D6" s="1">
        <v>0</v>
      </c>
      <c r="E6" s="31">
        <f t="shared" ref="E6:E16" si="0">D6/C6*100</f>
        <v>0</v>
      </c>
      <c r="F6" s="180"/>
      <c r="G6" s="31"/>
      <c r="H6" s="180"/>
      <c r="I6" s="31"/>
      <c r="J6" s="180"/>
      <c r="K6" s="31"/>
      <c r="L6" s="180"/>
      <c r="M6" s="31"/>
      <c r="N6" s="180"/>
      <c r="O6" s="31"/>
      <c r="P6" s="180"/>
      <c r="Q6" s="1"/>
      <c r="R6" s="180"/>
      <c r="S6" s="1"/>
      <c r="T6" s="180"/>
      <c r="U6" s="31"/>
      <c r="V6" s="1"/>
    </row>
    <row r="7" spans="1:22">
      <c r="A7" s="180">
        <v>3</v>
      </c>
      <c r="B7" s="1" t="s">
        <v>12</v>
      </c>
      <c r="C7" s="141">
        <v>67</v>
      </c>
      <c r="D7" s="1">
        <v>4</v>
      </c>
      <c r="E7" s="31">
        <f t="shared" si="0"/>
        <v>5.9701492537313428</v>
      </c>
      <c r="F7" s="180"/>
      <c r="G7" s="31">
        <f t="shared" ref="G7:G16" si="1">F7/D7*100</f>
        <v>0</v>
      </c>
      <c r="H7" s="180"/>
      <c r="I7" s="31">
        <f t="shared" ref="I7:I16" si="2">H7/D7*100</f>
        <v>0</v>
      </c>
      <c r="J7" s="180">
        <v>3</v>
      </c>
      <c r="K7" s="31">
        <f t="shared" ref="K7:K16" si="3">J7/D7*100</f>
        <v>75</v>
      </c>
      <c r="L7" s="180"/>
      <c r="M7" s="31">
        <f t="shared" ref="M7:M16" si="4">N7/D7*100</f>
        <v>25</v>
      </c>
      <c r="N7" s="180">
        <v>1</v>
      </c>
      <c r="O7" s="31">
        <f t="shared" ref="O7:O16" si="5">N7/D7*100</f>
        <v>25</v>
      </c>
      <c r="P7" s="180"/>
      <c r="Q7" s="1">
        <f t="shared" ref="Q7:Q16" si="6">P7/D7*100</f>
        <v>0</v>
      </c>
      <c r="R7" s="180"/>
      <c r="S7" s="1">
        <f t="shared" ref="S7:S16" si="7">R7/D7*100</f>
        <v>0</v>
      </c>
      <c r="T7" s="180"/>
      <c r="U7" s="31">
        <f t="shared" ref="U7:U16" si="8">T7/D7*100</f>
        <v>0</v>
      </c>
      <c r="V7" s="1">
        <v>49</v>
      </c>
    </row>
    <row r="8" spans="1:22">
      <c r="A8" s="180">
        <v>4</v>
      </c>
      <c r="B8" s="1" t="s">
        <v>13</v>
      </c>
      <c r="C8" s="141">
        <v>59</v>
      </c>
      <c r="D8" s="1">
        <v>3</v>
      </c>
      <c r="E8" s="31">
        <f t="shared" si="0"/>
        <v>5.0847457627118651</v>
      </c>
      <c r="F8" s="180"/>
      <c r="G8" s="31">
        <f t="shared" si="1"/>
        <v>0</v>
      </c>
      <c r="H8" s="180">
        <v>1</v>
      </c>
      <c r="I8" s="31">
        <f t="shared" si="2"/>
        <v>33.333333333333329</v>
      </c>
      <c r="J8" s="180"/>
      <c r="K8" s="31">
        <f t="shared" si="3"/>
        <v>0</v>
      </c>
      <c r="L8" s="180"/>
      <c r="M8" s="31">
        <f t="shared" si="4"/>
        <v>33.333333333333329</v>
      </c>
      <c r="N8" s="180">
        <v>1</v>
      </c>
      <c r="O8" s="31">
        <f t="shared" si="5"/>
        <v>33.333333333333329</v>
      </c>
      <c r="P8" s="180">
        <v>1</v>
      </c>
      <c r="Q8" s="1">
        <f t="shared" si="6"/>
        <v>33.333333333333329</v>
      </c>
      <c r="R8" s="180"/>
      <c r="S8" s="1">
        <f t="shared" si="7"/>
        <v>0</v>
      </c>
      <c r="T8" s="180"/>
      <c r="U8" s="31">
        <f t="shared" si="8"/>
        <v>0</v>
      </c>
      <c r="V8" s="1">
        <v>58</v>
      </c>
    </row>
    <row r="9" spans="1:22">
      <c r="A9" s="180">
        <v>5</v>
      </c>
      <c r="B9" s="1" t="s">
        <v>14</v>
      </c>
      <c r="C9" s="141">
        <v>19</v>
      </c>
      <c r="D9" s="1">
        <v>0</v>
      </c>
      <c r="E9" s="31">
        <f t="shared" si="0"/>
        <v>0</v>
      </c>
      <c r="F9" s="180"/>
      <c r="G9" s="31"/>
      <c r="H9" s="180"/>
      <c r="I9" s="31"/>
      <c r="J9" s="180"/>
      <c r="K9" s="31"/>
      <c r="L9" s="180"/>
      <c r="M9" s="31"/>
      <c r="N9" s="180"/>
      <c r="O9" s="31"/>
      <c r="P9" s="180"/>
      <c r="Q9" s="1"/>
      <c r="R9" s="180"/>
      <c r="S9" s="1"/>
      <c r="T9" s="180"/>
      <c r="U9" s="31"/>
      <c r="V9" s="1"/>
    </row>
    <row r="10" spans="1:22">
      <c r="A10" s="180">
        <v>6</v>
      </c>
      <c r="B10" s="1" t="s">
        <v>15</v>
      </c>
      <c r="C10" s="141">
        <v>23</v>
      </c>
      <c r="D10" s="1">
        <v>1</v>
      </c>
      <c r="E10" s="31">
        <f t="shared" si="0"/>
        <v>4.3478260869565215</v>
      </c>
      <c r="F10" s="180"/>
      <c r="G10" s="31">
        <f t="shared" si="1"/>
        <v>0</v>
      </c>
      <c r="H10" s="180"/>
      <c r="I10" s="31">
        <f t="shared" si="2"/>
        <v>0</v>
      </c>
      <c r="J10" s="180"/>
      <c r="K10" s="31">
        <f t="shared" si="3"/>
        <v>0</v>
      </c>
      <c r="L10" s="180"/>
      <c r="M10" s="31">
        <f t="shared" si="4"/>
        <v>0</v>
      </c>
      <c r="N10" s="180"/>
      <c r="O10" s="31">
        <f t="shared" si="5"/>
        <v>0</v>
      </c>
      <c r="P10" s="180">
        <v>1</v>
      </c>
      <c r="Q10" s="1">
        <f t="shared" si="6"/>
        <v>100</v>
      </c>
      <c r="R10" s="180"/>
      <c r="S10" s="1">
        <f t="shared" si="7"/>
        <v>0</v>
      </c>
      <c r="T10" s="180"/>
      <c r="U10" s="31">
        <f t="shared" si="8"/>
        <v>0</v>
      </c>
      <c r="V10" s="1">
        <v>71</v>
      </c>
    </row>
    <row r="11" spans="1:22">
      <c r="A11" s="180">
        <v>7</v>
      </c>
      <c r="B11" s="1" t="s">
        <v>16</v>
      </c>
      <c r="C11" s="141">
        <v>6</v>
      </c>
      <c r="D11" s="1">
        <v>0</v>
      </c>
      <c r="E11" s="31">
        <f t="shared" si="0"/>
        <v>0</v>
      </c>
      <c r="F11" s="180"/>
      <c r="G11" s="31"/>
      <c r="H11" s="180"/>
      <c r="I11" s="31"/>
      <c r="J11" s="180"/>
      <c r="K11" s="31"/>
      <c r="L11" s="180"/>
      <c r="M11" s="31"/>
      <c r="N11" s="180"/>
      <c r="O11" s="31"/>
      <c r="P11" s="180"/>
      <c r="Q11" s="1"/>
      <c r="R11" s="180"/>
      <c r="S11" s="1"/>
      <c r="T11" s="180"/>
      <c r="U11" s="31"/>
      <c r="V11" s="1"/>
    </row>
    <row r="12" spans="1:22">
      <c r="A12" s="180">
        <v>8</v>
      </c>
      <c r="B12" s="1" t="s">
        <v>17</v>
      </c>
      <c r="C12" s="141">
        <v>24</v>
      </c>
      <c r="D12" s="1">
        <v>0</v>
      </c>
      <c r="E12" s="31">
        <f t="shared" si="0"/>
        <v>0</v>
      </c>
      <c r="F12" s="180"/>
      <c r="G12" s="31"/>
      <c r="H12" s="180"/>
      <c r="I12" s="31"/>
      <c r="J12" s="180"/>
      <c r="K12" s="31"/>
      <c r="L12" s="180"/>
      <c r="M12" s="31"/>
      <c r="N12" s="180"/>
      <c r="O12" s="31"/>
      <c r="P12" s="180"/>
      <c r="Q12" s="1"/>
      <c r="R12" s="180"/>
      <c r="S12" s="1"/>
      <c r="T12" s="180"/>
      <c r="U12" s="31"/>
      <c r="V12" s="1"/>
    </row>
    <row r="13" spans="1:22">
      <c r="A13" s="180">
        <v>9</v>
      </c>
      <c r="B13" s="1" t="s">
        <v>18</v>
      </c>
      <c r="C13" s="141">
        <v>17</v>
      </c>
      <c r="D13" s="1">
        <v>2</v>
      </c>
      <c r="E13" s="31">
        <f t="shared" si="0"/>
        <v>11.76470588235294</v>
      </c>
      <c r="F13" s="180"/>
      <c r="G13" s="31">
        <f t="shared" si="1"/>
        <v>0</v>
      </c>
      <c r="H13" s="180"/>
      <c r="I13" s="31">
        <f t="shared" si="2"/>
        <v>0</v>
      </c>
      <c r="J13" s="180"/>
      <c r="K13" s="31">
        <f t="shared" si="3"/>
        <v>0</v>
      </c>
      <c r="L13" s="180"/>
      <c r="M13" s="31">
        <f t="shared" si="4"/>
        <v>0</v>
      </c>
      <c r="N13" s="180"/>
      <c r="O13" s="31">
        <f t="shared" si="5"/>
        <v>0</v>
      </c>
      <c r="P13" s="180"/>
      <c r="Q13" s="1">
        <f t="shared" si="6"/>
        <v>0</v>
      </c>
      <c r="R13" s="180"/>
      <c r="S13" s="1">
        <f t="shared" si="7"/>
        <v>0</v>
      </c>
      <c r="T13" s="180"/>
      <c r="U13" s="31">
        <f t="shared" si="8"/>
        <v>0</v>
      </c>
      <c r="V13" s="1"/>
    </row>
    <row r="14" spans="1:22">
      <c r="A14" s="180">
        <v>10</v>
      </c>
      <c r="B14" s="1" t="s">
        <v>19</v>
      </c>
      <c r="C14" s="141">
        <v>17</v>
      </c>
      <c r="D14" s="1">
        <v>0</v>
      </c>
      <c r="E14" s="31">
        <f t="shared" si="0"/>
        <v>0</v>
      </c>
      <c r="F14" s="180"/>
      <c r="G14" s="31"/>
      <c r="H14" s="180"/>
      <c r="I14" s="31"/>
      <c r="J14" s="180"/>
      <c r="K14" s="31"/>
      <c r="L14" s="180"/>
      <c r="M14" s="31"/>
      <c r="N14" s="180"/>
      <c r="O14" s="31"/>
      <c r="P14" s="180"/>
      <c r="Q14" s="1"/>
      <c r="R14" s="180"/>
      <c r="S14" s="1"/>
      <c r="T14" s="180"/>
      <c r="U14" s="31"/>
      <c r="V14" s="1"/>
    </row>
    <row r="15" spans="1:22">
      <c r="A15" s="180">
        <v>11</v>
      </c>
      <c r="B15" s="1" t="s">
        <v>20</v>
      </c>
      <c r="C15" s="141">
        <v>10</v>
      </c>
      <c r="D15" s="1">
        <v>0</v>
      </c>
      <c r="E15" s="31">
        <f t="shared" si="0"/>
        <v>0</v>
      </c>
      <c r="F15" s="180"/>
      <c r="G15" s="31"/>
      <c r="H15" s="180"/>
      <c r="I15" s="31"/>
      <c r="J15" s="180"/>
      <c r="K15" s="31"/>
      <c r="L15" s="180"/>
      <c r="M15" s="31"/>
      <c r="N15" s="180"/>
      <c r="O15" s="31"/>
      <c r="P15" s="180"/>
      <c r="Q15" s="1"/>
      <c r="R15" s="180"/>
      <c r="S15" s="1"/>
      <c r="T15" s="180"/>
      <c r="U15" s="31"/>
      <c r="V15" s="1"/>
    </row>
    <row r="16" spans="1:22">
      <c r="A16" s="180"/>
      <c r="B16" s="4" t="s">
        <v>77</v>
      </c>
      <c r="C16" s="178">
        <f>SUM(C5:C15)</f>
        <v>311</v>
      </c>
      <c r="D16" s="4">
        <f>SUM(D5:D15)</f>
        <v>10</v>
      </c>
      <c r="E16" s="31">
        <f t="shared" si="0"/>
        <v>3.215434083601286</v>
      </c>
      <c r="F16" s="4">
        <f>SUM(F5:F15)</f>
        <v>0</v>
      </c>
      <c r="G16" s="31">
        <f t="shared" si="1"/>
        <v>0</v>
      </c>
      <c r="H16" s="4">
        <f>SUM(H5:H15)</f>
        <v>1</v>
      </c>
      <c r="I16" s="31">
        <f t="shared" si="2"/>
        <v>10</v>
      </c>
      <c r="J16" s="4">
        <f>SUM(J5:J15)</f>
        <v>3</v>
      </c>
      <c r="K16" s="31">
        <f t="shared" si="3"/>
        <v>30</v>
      </c>
      <c r="L16" s="4">
        <f>SUM(L5:L15)</f>
        <v>0</v>
      </c>
      <c r="M16" s="31">
        <f t="shared" si="4"/>
        <v>20</v>
      </c>
      <c r="N16" s="4">
        <f>SUM(N5:N15)</f>
        <v>2</v>
      </c>
      <c r="O16" s="31">
        <f t="shared" si="5"/>
        <v>20</v>
      </c>
      <c r="P16" s="4">
        <f>SUM(P5:P15)</f>
        <v>2</v>
      </c>
      <c r="Q16" s="1">
        <f t="shared" si="6"/>
        <v>20</v>
      </c>
      <c r="R16" s="4">
        <f>SUM(R5:R15)</f>
        <v>0</v>
      </c>
      <c r="S16" s="1">
        <f t="shared" si="7"/>
        <v>0</v>
      </c>
      <c r="T16" s="4">
        <f>SUM(T5:T15)</f>
        <v>0</v>
      </c>
      <c r="U16" s="31">
        <f t="shared" si="8"/>
        <v>0</v>
      </c>
      <c r="V16" s="149">
        <f>AVERAGE(V7:V10)</f>
        <v>59.333333333333336</v>
      </c>
    </row>
    <row r="19" spans="1:9">
      <c r="A19" s="10"/>
      <c r="B19" s="379"/>
      <c r="C19" s="379"/>
      <c r="D19" s="379"/>
      <c r="E19" s="379"/>
      <c r="F19" s="379"/>
      <c r="G19" s="379"/>
      <c r="H19" s="379"/>
      <c r="I19" s="379"/>
    </row>
    <row r="20" spans="1:9">
      <c r="A20" s="9"/>
      <c r="B20" s="10"/>
      <c r="C20" s="92"/>
      <c r="D20" s="92"/>
      <c r="E20" s="92"/>
      <c r="F20" s="174"/>
      <c r="G20" s="11"/>
      <c r="H20" s="8"/>
      <c r="I20" s="12"/>
    </row>
    <row r="21" spans="1:9">
      <c r="A21" s="10"/>
      <c r="B21" s="10"/>
      <c r="C21" s="92"/>
      <c r="D21" s="92"/>
      <c r="E21" s="92"/>
      <c r="F21" s="175"/>
      <c r="G21" s="10"/>
      <c r="H21" s="10"/>
      <c r="I21" s="10"/>
    </row>
    <row r="22" spans="1:9">
      <c r="A22" s="10"/>
      <c r="B22" s="10"/>
      <c r="C22" s="92"/>
      <c r="D22" s="92"/>
      <c r="E22" s="92"/>
      <c r="F22" s="176"/>
      <c r="G22" s="10"/>
      <c r="H22" s="10"/>
      <c r="I22" s="10"/>
    </row>
    <row r="23" spans="1:9">
      <c r="A23" s="10"/>
      <c r="B23" s="10"/>
      <c r="C23" s="92"/>
      <c r="D23" s="92"/>
      <c r="E23" s="92"/>
      <c r="F23" s="176"/>
      <c r="G23" s="10"/>
      <c r="H23" s="10"/>
      <c r="I23" s="10"/>
    </row>
    <row r="24" spans="1:9">
      <c r="A24" s="10"/>
      <c r="B24" s="10"/>
      <c r="C24" s="92"/>
      <c r="D24" s="92"/>
      <c r="E24" s="92"/>
      <c r="F24" s="176"/>
      <c r="G24" s="10"/>
      <c r="H24" s="10"/>
      <c r="I24" s="10"/>
    </row>
    <row r="25" spans="1:9">
      <c r="A25" s="10"/>
      <c r="B25" s="10"/>
      <c r="C25" s="92"/>
      <c r="D25" s="92"/>
      <c r="E25" s="92"/>
      <c r="F25" s="176"/>
      <c r="G25" s="10"/>
      <c r="H25" s="10"/>
      <c r="I25" s="10"/>
    </row>
    <row r="26" spans="1:9">
      <c r="A26" s="10"/>
      <c r="B26" s="10"/>
      <c r="C26" s="177"/>
      <c r="D26" s="177"/>
      <c r="E26" s="177"/>
      <c r="F26" s="176"/>
      <c r="G26" s="10"/>
      <c r="H26" s="10"/>
      <c r="I26" s="10"/>
    </row>
    <row r="27" spans="1:9">
      <c r="A27" s="10"/>
      <c r="B27" s="10"/>
      <c r="C27" s="92"/>
      <c r="D27" s="92"/>
      <c r="E27" s="92"/>
      <c r="F27" s="176"/>
      <c r="G27" s="10"/>
      <c r="H27" s="10"/>
      <c r="I27" s="10"/>
    </row>
    <row r="28" spans="1:9">
      <c r="A28" s="10"/>
      <c r="B28" s="10"/>
      <c r="C28" s="92"/>
      <c r="D28" s="92"/>
      <c r="E28" s="92"/>
      <c r="F28" s="176"/>
      <c r="G28" s="10"/>
      <c r="H28" s="10"/>
      <c r="I28" s="10"/>
    </row>
    <row r="29" spans="1:9">
      <c r="A29" s="10"/>
      <c r="B29" s="10"/>
      <c r="C29" s="92"/>
      <c r="D29" s="92"/>
      <c r="E29" s="92"/>
      <c r="F29" s="176"/>
      <c r="G29" s="10"/>
      <c r="H29" s="10"/>
      <c r="I29" s="10"/>
    </row>
    <row r="30" spans="1:9">
      <c r="A30" s="10"/>
      <c r="B30" s="10"/>
      <c r="C30" s="92"/>
      <c r="D30" s="92"/>
      <c r="E30" s="92"/>
      <c r="F30" s="176"/>
      <c r="G30" s="10"/>
      <c r="H30" s="10"/>
      <c r="I30" s="10"/>
    </row>
    <row r="31" spans="1:9">
      <c r="A31" s="10"/>
      <c r="B31" s="10"/>
      <c r="C31" s="10"/>
      <c r="D31" s="10"/>
      <c r="E31" s="10"/>
      <c r="F31" s="10"/>
      <c r="G31" s="10"/>
      <c r="H31" s="10"/>
      <c r="I31" s="10"/>
    </row>
  </sheetData>
  <mergeCells count="3">
    <mergeCell ref="A1:I1"/>
    <mergeCell ref="A2:I2"/>
    <mergeCell ref="B19:I19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E78"/>
  <sheetViews>
    <sheetView tabSelected="1" topLeftCell="D18" workbookViewId="0">
      <selection activeCell="R21" sqref="R21:AD24"/>
    </sheetView>
  </sheetViews>
  <sheetFormatPr defaultRowHeight="15"/>
  <cols>
    <col min="2" max="2" width="10.140625" customWidth="1"/>
    <col min="3" max="4" width="6.140625" customWidth="1"/>
    <col min="5" max="6" width="5" customWidth="1"/>
    <col min="7" max="7" width="6.42578125" customWidth="1"/>
    <col min="8" max="8" width="5.85546875" customWidth="1"/>
    <col min="9" max="9" width="5" customWidth="1"/>
    <col min="10" max="10" width="6.28515625" customWidth="1"/>
    <col min="11" max="11" width="5.85546875" customWidth="1"/>
    <col min="12" max="12" width="7" customWidth="1"/>
    <col min="13" max="13" width="6" customWidth="1"/>
    <col min="14" max="14" width="5" customWidth="1"/>
    <col min="15" max="15" width="6.28515625" customWidth="1"/>
    <col min="16" max="16" width="6.7109375" customWidth="1"/>
    <col min="17" max="17" width="6.140625" customWidth="1"/>
    <col min="18" max="18" width="15.140625" customWidth="1"/>
    <col min="19" max="19" width="8.42578125" customWidth="1"/>
    <col min="20" max="20" width="8" customWidth="1"/>
    <col min="21" max="21" width="9.140625" customWidth="1"/>
    <col min="22" max="22" width="6.42578125" customWidth="1"/>
    <col min="23" max="23" width="9.28515625" customWidth="1"/>
    <col min="24" max="24" width="5" customWidth="1"/>
    <col min="25" max="25" width="6.42578125" customWidth="1"/>
    <col min="26" max="26" width="6.5703125" customWidth="1"/>
    <col min="27" max="27" width="6.140625" customWidth="1"/>
    <col min="28" max="30" width="6" customWidth="1"/>
    <col min="31" max="36" width="5.5703125" customWidth="1"/>
  </cols>
  <sheetData>
    <row r="1" spans="1:30">
      <c r="B1" s="348"/>
      <c r="C1" s="348"/>
      <c r="D1" s="348"/>
      <c r="E1" s="348"/>
      <c r="F1" s="348"/>
      <c r="G1" s="348"/>
      <c r="H1" s="348"/>
    </row>
    <row r="2" spans="1:30" ht="15.75" thickBot="1">
      <c r="B2" s="365" t="s">
        <v>126</v>
      </c>
      <c r="C2" s="365"/>
      <c r="D2" s="365"/>
      <c r="E2" s="365"/>
      <c r="F2" s="365"/>
      <c r="G2" s="365"/>
      <c r="H2" s="365"/>
      <c r="Q2" s="10"/>
      <c r="R2" s="371"/>
      <c r="S2" s="371"/>
      <c r="T2" s="371"/>
      <c r="U2" s="371"/>
      <c r="V2" s="371"/>
      <c r="W2" s="371"/>
    </row>
    <row r="3" spans="1:30" ht="61.5" thickBot="1">
      <c r="A3" s="24" t="s">
        <v>67</v>
      </c>
      <c r="B3" s="1">
        <v>2018</v>
      </c>
      <c r="C3" s="1">
        <v>2019</v>
      </c>
      <c r="D3" s="1">
        <v>2020</v>
      </c>
      <c r="E3" s="241"/>
      <c r="F3" s="241"/>
      <c r="G3" s="241"/>
      <c r="H3" s="241"/>
      <c r="I3" s="107" t="s">
        <v>62</v>
      </c>
      <c r="J3" s="108" t="s">
        <v>63</v>
      </c>
      <c r="K3" s="113" t="s">
        <v>103</v>
      </c>
      <c r="L3" s="113" t="s">
        <v>104</v>
      </c>
      <c r="M3" s="113" t="s">
        <v>105</v>
      </c>
      <c r="N3" s="113" t="s">
        <v>106</v>
      </c>
      <c r="O3" s="205" t="s">
        <v>64</v>
      </c>
      <c r="P3" s="207" t="s">
        <v>119</v>
      </c>
      <c r="Q3" s="207" t="s">
        <v>64</v>
      </c>
      <c r="R3" s="372"/>
      <c r="S3" s="372"/>
      <c r="T3" s="372"/>
      <c r="U3" s="372"/>
      <c r="V3" s="372"/>
      <c r="W3" s="372"/>
    </row>
    <row r="4" spans="1:30" ht="26.25" thickBot="1">
      <c r="A4" s="25" t="s">
        <v>61</v>
      </c>
      <c r="B4" s="1">
        <v>62</v>
      </c>
      <c r="C4" s="1">
        <v>61.7</v>
      </c>
      <c r="D4" s="1">
        <v>60</v>
      </c>
      <c r="E4" s="242"/>
      <c r="F4" s="10"/>
      <c r="G4" s="10"/>
      <c r="H4" s="10"/>
      <c r="I4" s="109">
        <v>1</v>
      </c>
      <c r="J4" s="110" t="s">
        <v>10</v>
      </c>
      <c r="K4" s="141">
        <v>39</v>
      </c>
      <c r="L4" s="50">
        <v>37</v>
      </c>
      <c r="M4" s="1">
        <v>0</v>
      </c>
      <c r="N4" s="112">
        <v>20</v>
      </c>
      <c r="O4" s="206">
        <f>N4/L4*100</f>
        <v>54.054054054054056</v>
      </c>
      <c r="P4" s="291" t="s">
        <v>147</v>
      </c>
      <c r="Q4" s="292">
        <f>2/L4*100</f>
        <v>5.4054054054054053</v>
      </c>
      <c r="R4" s="48"/>
      <c r="S4" s="10"/>
      <c r="T4" s="10"/>
      <c r="U4" s="10"/>
      <c r="V4" s="10"/>
      <c r="W4" s="10"/>
    </row>
    <row r="5" spans="1:30" ht="64.5" thickBot="1">
      <c r="A5" s="25" t="s">
        <v>127</v>
      </c>
      <c r="B5" s="1">
        <v>49.4</v>
      </c>
      <c r="C5" s="1">
        <v>47.3</v>
      </c>
      <c r="D5" s="1">
        <v>59.4</v>
      </c>
      <c r="E5" s="242"/>
      <c r="F5" s="10"/>
      <c r="G5" s="10"/>
      <c r="H5" s="10"/>
      <c r="I5" s="109">
        <v>2</v>
      </c>
      <c r="J5" s="110" t="s">
        <v>11</v>
      </c>
      <c r="K5" s="141">
        <v>30</v>
      </c>
      <c r="L5" s="50">
        <v>19</v>
      </c>
      <c r="M5" s="1">
        <v>0</v>
      </c>
      <c r="N5" s="112">
        <v>13</v>
      </c>
      <c r="O5" s="206">
        <f>N5/L5*100</f>
        <v>68.421052631578945</v>
      </c>
      <c r="P5" s="210" t="s">
        <v>135</v>
      </c>
      <c r="Q5" s="292">
        <f>4/19*100</f>
        <v>21.052631578947366</v>
      </c>
      <c r="R5" s="244"/>
      <c r="S5" s="10"/>
      <c r="T5" s="10"/>
      <c r="U5" s="10"/>
      <c r="V5" s="10"/>
      <c r="W5" s="10"/>
    </row>
    <row r="6" spans="1:30" ht="26.25" thickBot="1">
      <c r="A6" s="25" t="s">
        <v>66</v>
      </c>
      <c r="B6" s="1">
        <v>44</v>
      </c>
      <c r="C6" s="1">
        <v>33.5</v>
      </c>
      <c r="D6" s="1">
        <v>57.7</v>
      </c>
      <c r="E6" s="242"/>
      <c r="F6" s="10"/>
      <c r="G6" s="10"/>
      <c r="H6" s="10"/>
      <c r="I6" s="109">
        <v>3</v>
      </c>
      <c r="J6" s="110" t="s">
        <v>12</v>
      </c>
      <c r="K6" s="141">
        <v>68</v>
      </c>
      <c r="L6" s="50">
        <v>54</v>
      </c>
      <c r="M6" s="1">
        <v>1</v>
      </c>
      <c r="N6" s="112">
        <v>23</v>
      </c>
      <c r="O6" s="206">
        <f t="shared" ref="O6:O14" si="0">N6/L6*100</f>
        <v>42.592592592592595</v>
      </c>
      <c r="P6" s="208" t="s">
        <v>136</v>
      </c>
      <c r="Q6" s="292">
        <f>1/L6*100</f>
        <v>1.8518518518518516</v>
      </c>
      <c r="R6" s="244"/>
      <c r="S6" s="10"/>
      <c r="T6" s="10"/>
      <c r="U6" s="10"/>
      <c r="V6" s="27"/>
      <c r="W6" s="27"/>
      <c r="X6" s="27"/>
      <c r="Y6" s="27"/>
      <c r="Z6" s="27"/>
      <c r="AA6" s="27"/>
      <c r="AB6" s="27"/>
      <c r="AC6" s="27"/>
      <c r="AD6" s="28"/>
    </row>
    <row r="7" spans="1:30" ht="26.25" thickBot="1">
      <c r="A7" s="25" t="s">
        <v>68</v>
      </c>
      <c r="B7" s="1">
        <v>54</v>
      </c>
      <c r="C7" s="1">
        <v>74.599999999999994</v>
      </c>
      <c r="D7" s="1">
        <v>60</v>
      </c>
      <c r="E7" s="242"/>
      <c r="F7" s="10"/>
      <c r="G7" s="10"/>
      <c r="H7" s="10"/>
      <c r="I7" s="109">
        <v>4</v>
      </c>
      <c r="J7" s="110" t="s">
        <v>13</v>
      </c>
      <c r="K7" s="141">
        <v>62</v>
      </c>
      <c r="L7" s="50">
        <v>46</v>
      </c>
      <c r="M7" s="1">
        <v>3</v>
      </c>
      <c r="N7" s="112">
        <v>28</v>
      </c>
      <c r="O7" s="206">
        <f t="shared" si="0"/>
        <v>60.869565217391312</v>
      </c>
      <c r="P7" s="208"/>
      <c r="Q7" s="209"/>
      <c r="R7" s="244"/>
      <c r="S7" s="10"/>
      <c r="T7" s="10"/>
      <c r="U7" s="10"/>
      <c r="V7" s="29"/>
      <c r="W7" s="29"/>
      <c r="X7" s="29"/>
      <c r="Y7" s="29"/>
      <c r="Z7" s="29"/>
      <c r="AA7" s="29"/>
      <c r="AB7" s="29"/>
      <c r="AC7" s="29"/>
      <c r="AD7" s="30"/>
    </row>
    <row r="8" spans="1:30" ht="26.25" thickBot="1">
      <c r="A8" s="25" t="s">
        <v>65</v>
      </c>
      <c r="B8" s="1">
        <v>53.1</v>
      </c>
      <c r="C8" s="1">
        <v>50.7</v>
      </c>
      <c r="D8" s="1">
        <v>59</v>
      </c>
      <c r="E8" s="242"/>
      <c r="F8" s="10"/>
      <c r="G8" s="10"/>
      <c r="H8" s="10"/>
      <c r="I8" s="109">
        <v>5</v>
      </c>
      <c r="J8" s="110" t="s">
        <v>14</v>
      </c>
      <c r="K8" s="141">
        <v>19</v>
      </c>
      <c r="L8" s="50">
        <v>14</v>
      </c>
      <c r="M8" s="1">
        <v>0</v>
      </c>
      <c r="N8" s="112">
        <v>7</v>
      </c>
      <c r="O8" s="206">
        <f t="shared" si="0"/>
        <v>50</v>
      </c>
      <c r="P8" s="208"/>
      <c r="Q8" s="209"/>
      <c r="R8" s="244"/>
      <c r="S8" s="10"/>
      <c r="T8" s="10"/>
      <c r="U8" s="10"/>
      <c r="V8" s="10"/>
      <c r="W8" s="10"/>
    </row>
    <row r="9" spans="1:30" ht="26.25" thickBot="1">
      <c r="A9" s="25" t="s">
        <v>49</v>
      </c>
      <c r="B9" s="1">
        <v>47</v>
      </c>
      <c r="C9" s="1">
        <v>40.5</v>
      </c>
      <c r="D9" s="1">
        <v>51</v>
      </c>
      <c r="E9" s="242"/>
      <c r="F9" s="10"/>
      <c r="G9" s="10"/>
      <c r="H9" s="10"/>
      <c r="I9" s="109">
        <v>6</v>
      </c>
      <c r="J9" s="110" t="s">
        <v>15</v>
      </c>
      <c r="K9" s="141">
        <v>23</v>
      </c>
      <c r="L9" s="50">
        <v>22</v>
      </c>
      <c r="M9" s="1">
        <v>0</v>
      </c>
      <c r="N9" s="112">
        <v>10</v>
      </c>
      <c r="O9" s="206">
        <f t="shared" si="0"/>
        <v>45.454545454545453</v>
      </c>
      <c r="P9" s="208"/>
      <c r="Q9" s="209"/>
      <c r="R9" s="244"/>
      <c r="S9" s="10"/>
      <c r="T9" s="10"/>
      <c r="U9" s="10"/>
      <c r="V9" s="10"/>
      <c r="W9" s="10"/>
    </row>
    <row r="10" spans="1:30" ht="26.25" thickBot="1">
      <c r="A10" s="25" t="s">
        <v>51</v>
      </c>
      <c r="B10" s="1">
        <v>50</v>
      </c>
      <c r="C10" s="1">
        <v>40</v>
      </c>
      <c r="D10" s="1">
        <v>57</v>
      </c>
      <c r="E10" s="242"/>
      <c r="F10" s="10"/>
      <c r="G10" s="10"/>
      <c r="H10" s="10"/>
      <c r="I10" s="109">
        <v>7</v>
      </c>
      <c r="J10" s="110" t="s">
        <v>16</v>
      </c>
      <c r="K10" s="141">
        <v>6</v>
      </c>
      <c r="L10" s="50">
        <v>4</v>
      </c>
      <c r="M10" s="1">
        <v>0</v>
      </c>
      <c r="N10" s="112">
        <v>2</v>
      </c>
      <c r="O10" s="206">
        <f t="shared" si="0"/>
        <v>50</v>
      </c>
      <c r="P10" s="208"/>
      <c r="Q10" s="209"/>
      <c r="R10" s="244"/>
      <c r="S10" s="10"/>
      <c r="T10" s="10"/>
      <c r="U10" s="10"/>
      <c r="V10" s="10"/>
      <c r="W10" s="10"/>
    </row>
    <row r="11" spans="1:30" ht="26.25" thickBot="1">
      <c r="A11" s="25" t="s">
        <v>52</v>
      </c>
      <c r="B11" s="1">
        <v>27.2</v>
      </c>
      <c r="C11" s="1"/>
      <c r="D11" s="1">
        <v>31</v>
      </c>
      <c r="E11" s="242"/>
      <c r="F11" s="10"/>
      <c r="G11" s="10"/>
      <c r="H11" s="10"/>
      <c r="I11" s="109">
        <v>8</v>
      </c>
      <c r="J11" s="110" t="s">
        <v>17</v>
      </c>
      <c r="K11" s="141">
        <v>24</v>
      </c>
      <c r="L11" s="50">
        <v>18</v>
      </c>
      <c r="M11" s="1">
        <v>0</v>
      </c>
      <c r="N11" s="112">
        <v>8</v>
      </c>
      <c r="O11" s="206">
        <f t="shared" si="0"/>
        <v>44.444444444444443</v>
      </c>
      <c r="P11" s="210" t="s">
        <v>137</v>
      </c>
      <c r="Q11" s="292">
        <f>1/L11*100</f>
        <v>5.5555555555555554</v>
      </c>
      <c r="R11" s="244"/>
      <c r="S11" s="10"/>
      <c r="T11" s="10"/>
      <c r="U11" s="10"/>
      <c r="V11" s="10"/>
      <c r="W11" s="10"/>
    </row>
    <row r="12" spans="1:30" ht="26.25" thickBot="1">
      <c r="A12" s="25" t="s">
        <v>53</v>
      </c>
      <c r="B12" s="1">
        <v>54</v>
      </c>
      <c r="C12" s="1">
        <v>51</v>
      </c>
      <c r="D12" s="1">
        <v>57</v>
      </c>
      <c r="E12" s="242"/>
      <c r="F12" s="10"/>
      <c r="G12" s="10"/>
      <c r="H12" s="10"/>
      <c r="I12" s="109">
        <v>9</v>
      </c>
      <c r="J12" s="110" t="s">
        <v>18</v>
      </c>
      <c r="K12" s="141">
        <v>17</v>
      </c>
      <c r="L12" s="50">
        <v>14</v>
      </c>
      <c r="M12" s="1">
        <v>0</v>
      </c>
      <c r="N12" s="112">
        <v>4</v>
      </c>
      <c r="O12" s="206">
        <f t="shared" si="0"/>
        <v>28.571428571428569</v>
      </c>
      <c r="P12" s="208"/>
      <c r="Q12" s="209"/>
      <c r="R12" s="244"/>
      <c r="S12" s="10"/>
      <c r="T12" s="10"/>
      <c r="U12" s="10"/>
      <c r="V12" s="10"/>
      <c r="W12" s="10"/>
    </row>
    <row r="13" spans="1:30" ht="26.25" thickBot="1">
      <c r="A13" s="25" t="s">
        <v>50</v>
      </c>
      <c r="B13" s="1">
        <v>44.1</v>
      </c>
      <c r="C13" s="1">
        <v>43.9</v>
      </c>
      <c r="D13" s="1">
        <v>58.6</v>
      </c>
      <c r="E13" s="242"/>
      <c r="F13" s="10"/>
      <c r="G13" s="10"/>
      <c r="H13" s="10"/>
      <c r="I13" s="109">
        <v>10</v>
      </c>
      <c r="J13" s="110" t="s">
        <v>107</v>
      </c>
      <c r="K13" s="141">
        <v>18</v>
      </c>
      <c r="L13" s="50">
        <v>13</v>
      </c>
      <c r="M13" s="1">
        <v>1</v>
      </c>
      <c r="N13" s="112">
        <v>10</v>
      </c>
      <c r="O13" s="206">
        <f t="shared" si="0"/>
        <v>76.923076923076934</v>
      </c>
      <c r="P13" s="208" t="s">
        <v>138</v>
      </c>
      <c r="Q13" s="292">
        <f>1/L13*100</f>
        <v>7.6923076923076925</v>
      </c>
      <c r="R13" s="244"/>
      <c r="S13" s="10"/>
      <c r="T13" s="10"/>
      <c r="U13" s="10"/>
      <c r="V13" s="10"/>
      <c r="W13" s="10"/>
    </row>
    <row r="14" spans="1:30" ht="26.25" thickBot="1">
      <c r="A14" s="25" t="s">
        <v>56</v>
      </c>
      <c r="B14" s="1"/>
      <c r="C14" s="1">
        <v>11</v>
      </c>
      <c r="D14" s="1">
        <v>37</v>
      </c>
      <c r="E14" s="242"/>
      <c r="F14" s="10"/>
      <c r="G14" s="10"/>
      <c r="H14" s="10"/>
      <c r="I14" s="109">
        <v>11</v>
      </c>
      <c r="J14" s="110" t="s">
        <v>108</v>
      </c>
      <c r="K14" s="141">
        <v>10</v>
      </c>
      <c r="L14" s="50">
        <v>6</v>
      </c>
      <c r="M14" s="1">
        <v>0</v>
      </c>
      <c r="N14" s="112">
        <v>1</v>
      </c>
      <c r="O14" s="206">
        <f t="shared" si="0"/>
        <v>16.666666666666664</v>
      </c>
      <c r="P14" s="208"/>
      <c r="Q14" s="209"/>
      <c r="R14" s="244"/>
      <c r="S14" s="10"/>
      <c r="T14" s="10"/>
      <c r="U14" s="10"/>
      <c r="V14" s="10"/>
      <c r="W14" s="10"/>
    </row>
    <row r="15" spans="1:30" ht="15.75" thickBot="1">
      <c r="A15" s="26" t="s">
        <v>69</v>
      </c>
      <c r="B15" s="203">
        <f>AVERAGE(B4:B13)</f>
        <v>48.480000000000004</v>
      </c>
      <c r="C15" s="203">
        <f>(C4+C5+C6+C7+C8+C9+C10+C12+C13)/9</f>
        <v>49.24444444444444</v>
      </c>
      <c r="D15" s="240">
        <f>AVERAGE(D4:D14)</f>
        <v>53.427272727272729</v>
      </c>
      <c r="E15" s="17"/>
      <c r="F15" s="17"/>
      <c r="G15" s="17"/>
      <c r="H15" s="17"/>
      <c r="I15" s="109"/>
      <c r="J15" s="110" t="s">
        <v>60</v>
      </c>
      <c r="K15" s="178">
        <f>SUM(K4:K14)</f>
        <v>316</v>
      </c>
      <c r="L15" s="263">
        <f>SUM(L4:L14)</f>
        <v>247</v>
      </c>
      <c r="M15" s="111">
        <f>SUM(M4:M14)</f>
        <v>5</v>
      </c>
      <c r="N15" s="111">
        <f>SUM(N4:N14)</f>
        <v>126</v>
      </c>
      <c r="O15" s="206">
        <f>N15/K15*100</f>
        <v>39.87341772151899</v>
      </c>
      <c r="P15" s="210"/>
      <c r="Q15" s="209">
        <f>P15/K15*100</f>
        <v>0</v>
      </c>
      <c r="R15" s="244"/>
      <c r="S15" s="10"/>
      <c r="T15" s="10"/>
      <c r="U15" s="10"/>
      <c r="V15" s="10"/>
      <c r="W15" s="10"/>
    </row>
    <row r="16" spans="1:30">
      <c r="A16" s="3"/>
      <c r="E16" s="10"/>
      <c r="F16" s="10"/>
      <c r="G16" s="10"/>
      <c r="H16" s="10"/>
      <c r="I16" s="10"/>
      <c r="J16" s="10"/>
      <c r="K16" s="10"/>
      <c r="L16" s="10"/>
      <c r="M16" s="10"/>
      <c r="N16" s="17"/>
      <c r="Q16" s="10"/>
      <c r="R16" s="48"/>
      <c r="S16" s="245"/>
      <c r="T16" s="245"/>
      <c r="U16" s="245"/>
      <c r="V16" s="10"/>
      <c r="W16" s="10"/>
    </row>
    <row r="17" spans="1:31">
      <c r="A17" s="15"/>
      <c r="B17" s="17"/>
      <c r="C17" s="17"/>
      <c r="D17" s="17"/>
      <c r="E17" s="47"/>
      <c r="F17" s="17"/>
      <c r="G17" s="17"/>
      <c r="H17" s="17"/>
      <c r="I17" s="17"/>
      <c r="J17" s="17"/>
      <c r="K17" s="17"/>
      <c r="L17" s="17"/>
      <c r="M17" s="17"/>
      <c r="N17" s="17"/>
      <c r="O17" s="17"/>
      <c r="Q17" s="10"/>
      <c r="R17" s="48"/>
      <c r="S17" s="49"/>
      <c r="T17" s="49"/>
      <c r="U17" s="49"/>
      <c r="V17" s="10"/>
      <c r="W17" s="10"/>
    </row>
    <row r="18" spans="1:31">
      <c r="B18" s="348" t="s">
        <v>57</v>
      </c>
      <c r="C18" s="348"/>
      <c r="D18" s="348"/>
      <c r="E18" s="348"/>
      <c r="F18" s="348"/>
      <c r="G18" s="348"/>
      <c r="H18" s="348"/>
    </row>
    <row r="19" spans="1:31">
      <c r="A19" s="348" t="s">
        <v>58</v>
      </c>
      <c r="B19" s="365"/>
      <c r="C19" s="365"/>
      <c r="D19" s="365"/>
      <c r="E19" s="365"/>
      <c r="F19" s="365"/>
      <c r="G19" s="365"/>
      <c r="H19" s="365"/>
      <c r="I19" s="365"/>
      <c r="J19" s="365"/>
      <c r="K19" s="365"/>
    </row>
    <row r="21" spans="1:31" ht="159">
      <c r="A21" s="1" t="s">
        <v>0</v>
      </c>
      <c r="B21" s="1" t="s">
        <v>1</v>
      </c>
      <c r="C21" s="18" t="s">
        <v>128</v>
      </c>
      <c r="D21" s="18" t="s">
        <v>47</v>
      </c>
      <c r="E21" s="19" t="s">
        <v>48</v>
      </c>
      <c r="F21" s="19" t="s">
        <v>49</v>
      </c>
      <c r="G21" s="19" t="s">
        <v>90</v>
      </c>
      <c r="H21" s="19" t="s">
        <v>50</v>
      </c>
      <c r="I21" s="19" t="s">
        <v>51</v>
      </c>
      <c r="J21" s="19" t="s">
        <v>52</v>
      </c>
      <c r="K21" s="19" t="s">
        <v>53</v>
      </c>
      <c r="L21" s="19" t="s">
        <v>54</v>
      </c>
      <c r="M21" s="19" t="s">
        <v>55</v>
      </c>
      <c r="N21" s="19" t="s">
        <v>56</v>
      </c>
      <c r="O21" s="20" t="s">
        <v>59</v>
      </c>
      <c r="Q21" s="22"/>
      <c r="R21" s="1" t="s">
        <v>0</v>
      </c>
      <c r="S21" s="18" t="s">
        <v>61</v>
      </c>
      <c r="T21" s="19" t="s">
        <v>74</v>
      </c>
      <c r="U21" s="19" t="s">
        <v>49</v>
      </c>
      <c r="V21" s="19" t="s">
        <v>72</v>
      </c>
      <c r="W21" s="19" t="s">
        <v>50</v>
      </c>
      <c r="X21" s="19" t="s">
        <v>51</v>
      </c>
      <c r="Y21" s="19" t="s">
        <v>52</v>
      </c>
      <c r="Z21" s="19" t="s">
        <v>53</v>
      </c>
      <c r="AA21" s="19" t="s">
        <v>73</v>
      </c>
      <c r="AB21" s="19" t="s">
        <v>66</v>
      </c>
      <c r="AC21" s="19" t="s">
        <v>56</v>
      </c>
      <c r="AD21" s="20" t="s">
        <v>59</v>
      </c>
      <c r="AE21" s="220"/>
    </row>
    <row r="22" spans="1:31" ht="15.75" thickBot="1">
      <c r="A22" s="3">
        <v>1</v>
      </c>
      <c r="B22" s="1" t="s">
        <v>10</v>
      </c>
      <c r="C22" s="141">
        <v>39</v>
      </c>
      <c r="D22" s="50">
        <v>37</v>
      </c>
      <c r="E22" s="1">
        <v>8</v>
      </c>
      <c r="F22" s="1">
        <v>3</v>
      </c>
      <c r="G22" s="180">
        <v>22</v>
      </c>
      <c r="H22" s="1">
        <v>16</v>
      </c>
      <c r="I22" s="50">
        <v>12</v>
      </c>
      <c r="J22" s="1">
        <v>1</v>
      </c>
      <c r="K22" s="1">
        <v>10</v>
      </c>
      <c r="L22" s="1">
        <v>0</v>
      </c>
      <c r="M22" s="110"/>
      <c r="N22" s="110"/>
      <c r="O22" s="110">
        <f>SUM(D22:N22)</f>
        <v>109</v>
      </c>
      <c r="Q22" s="23"/>
      <c r="R22" s="35" t="s">
        <v>71</v>
      </c>
      <c r="S22" s="32">
        <v>20</v>
      </c>
      <c r="T22" s="7">
        <v>6</v>
      </c>
      <c r="U22" s="180">
        <v>2</v>
      </c>
      <c r="V22" s="180">
        <v>19</v>
      </c>
      <c r="W22" s="180">
        <v>5</v>
      </c>
      <c r="X22" s="180">
        <v>13</v>
      </c>
      <c r="Y22" s="180">
        <v>3</v>
      </c>
      <c r="Z22" s="180">
        <v>8</v>
      </c>
      <c r="AA22" s="7">
        <v>0</v>
      </c>
      <c r="AB22" s="180">
        <v>0</v>
      </c>
      <c r="AC22" s="180">
        <v>1</v>
      </c>
      <c r="AD22" s="21">
        <f>SUM(R22:AC22)</f>
        <v>77</v>
      </c>
      <c r="AE22" s="23"/>
    </row>
    <row r="23" spans="1:31" ht="15.75" thickBot="1">
      <c r="A23" s="3">
        <v>2</v>
      </c>
      <c r="B23" s="1" t="s">
        <v>11</v>
      </c>
      <c r="C23" s="141">
        <v>30</v>
      </c>
      <c r="D23" s="50">
        <v>19</v>
      </c>
      <c r="E23" s="1">
        <v>5</v>
      </c>
      <c r="F23" s="1">
        <v>6</v>
      </c>
      <c r="G23" s="180">
        <v>6</v>
      </c>
      <c r="H23" s="1">
        <v>4</v>
      </c>
      <c r="I23" s="50">
        <v>7</v>
      </c>
      <c r="J23" s="1">
        <v>1</v>
      </c>
      <c r="K23" s="1">
        <v>8</v>
      </c>
      <c r="L23" s="1">
        <v>0</v>
      </c>
      <c r="M23" s="1">
        <v>1</v>
      </c>
      <c r="N23" s="110"/>
      <c r="O23" s="110">
        <f t="shared" ref="O23:O32" si="1">SUM(D23:N23)</f>
        <v>57</v>
      </c>
      <c r="Q23" s="23"/>
      <c r="R23" s="35" t="s">
        <v>70</v>
      </c>
      <c r="S23" s="32">
        <v>227</v>
      </c>
      <c r="T23" s="7">
        <v>73</v>
      </c>
      <c r="U23" s="180">
        <v>29</v>
      </c>
      <c r="V23" s="180">
        <v>110</v>
      </c>
      <c r="W23" s="180">
        <v>91</v>
      </c>
      <c r="X23" s="180">
        <v>63</v>
      </c>
      <c r="Y23" s="180">
        <v>2</v>
      </c>
      <c r="Z23" s="180">
        <v>70</v>
      </c>
      <c r="AA23" s="7">
        <v>11</v>
      </c>
      <c r="AB23" s="180">
        <v>9</v>
      </c>
      <c r="AC23" s="180">
        <v>1</v>
      </c>
      <c r="AD23" s="21">
        <f>SUM(R23:AC23)</f>
        <v>686</v>
      </c>
      <c r="AE23" s="23"/>
    </row>
    <row r="24" spans="1:31" ht="15.75" thickBot="1">
      <c r="A24" s="3">
        <v>3</v>
      </c>
      <c r="B24" s="1" t="s">
        <v>12</v>
      </c>
      <c r="C24" s="141">
        <v>67</v>
      </c>
      <c r="D24" s="50">
        <v>54</v>
      </c>
      <c r="E24" s="1">
        <v>24</v>
      </c>
      <c r="F24" s="1">
        <v>4</v>
      </c>
      <c r="G24" s="180">
        <v>36</v>
      </c>
      <c r="H24" s="1">
        <v>24</v>
      </c>
      <c r="I24" s="50">
        <v>14</v>
      </c>
      <c r="J24" s="1">
        <v>2</v>
      </c>
      <c r="K24" s="1">
        <v>15</v>
      </c>
      <c r="L24" s="1">
        <v>3</v>
      </c>
      <c r="M24" s="1">
        <v>2</v>
      </c>
      <c r="N24" s="110">
        <v>2</v>
      </c>
      <c r="O24" s="110">
        <f t="shared" si="1"/>
        <v>180</v>
      </c>
      <c r="Q24" s="23"/>
      <c r="R24" s="180" t="s">
        <v>117</v>
      </c>
      <c r="S24" s="32">
        <v>54</v>
      </c>
      <c r="T24" s="7">
        <v>7</v>
      </c>
      <c r="U24" s="180">
        <v>1</v>
      </c>
      <c r="V24" s="180">
        <v>20</v>
      </c>
      <c r="W24" s="180">
        <v>15</v>
      </c>
      <c r="X24" s="180">
        <v>8</v>
      </c>
      <c r="Y24" s="180">
        <v>0</v>
      </c>
      <c r="Z24" s="180">
        <v>5</v>
      </c>
      <c r="AA24" s="7">
        <v>1</v>
      </c>
      <c r="AB24" s="180">
        <v>1</v>
      </c>
      <c r="AC24" s="180">
        <v>0</v>
      </c>
      <c r="AD24" s="21">
        <f>SUM(R24:AC24)</f>
        <v>112</v>
      </c>
      <c r="AE24" s="23"/>
    </row>
    <row r="25" spans="1:31" ht="15.75" thickBot="1">
      <c r="A25" s="3">
        <v>4</v>
      </c>
      <c r="B25" s="1" t="s">
        <v>13</v>
      </c>
      <c r="C25" s="141">
        <v>59</v>
      </c>
      <c r="D25" s="50">
        <v>46</v>
      </c>
      <c r="E25" s="1">
        <v>10</v>
      </c>
      <c r="F25" s="1">
        <v>5</v>
      </c>
      <c r="G25" s="180">
        <v>22</v>
      </c>
      <c r="H25" s="1">
        <v>16</v>
      </c>
      <c r="I25" s="50">
        <v>17</v>
      </c>
      <c r="J25" s="1"/>
      <c r="K25" s="1">
        <v>19</v>
      </c>
      <c r="L25" s="1">
        <v>3</v>
      </c>
      <c r="M25" s="1">
        <v>3</v>
      </c>
      <c r="N25" s="110"/>
      <c r="O25" s="110">
        <f t="shared" si="1"/>
        <v>141</v>
      </c>
      <c r="Q25" s="23"/>
      <c r="R25" s="10"/>
      <c r="S25" s="10"/>
      <c r="T25" s="10"/>
      <c r="U25" s="10"/>
      <c r="V25" s="10"/>
      <c r="W25" s="10"/>
      <c r="X25" s="10"/>
      <c r="Y25" s="10"/>
      <c r="Z25" s="10"/>
    </row>
    <row r="26" spans="1:31" ht="15.75" thickBot="1">
      <c r="A26" s="3">
        <v>5</v>
      </c>
      <c r="B26" s="1" t="s">
        <v>14</v>
      </c>
      <c r="C26" s="141">
        <v>19</v>
      </c>
      <c r="D26" s="50">
        <v>14</v>
      </c>
      <c r="E26" s="1">
        <v>8</v>
      </c>
      <c r="F26" s="1">
        <v>4</v>
      </c>
      <c r="G26" s="180">
        <v>9</v>
      </c>
      <c r="H26" s="1">
        <v>3</v>
      </c>
      <c r="I26" s="50">
        <v>4</v>
      </c>
      <c r="J26" s="110">
        <v>1</v>
      </c>
      <c r="K26" s="1">
        <v>3</v>
      </c>
      <c r="L26" s="1">
        <v>0</v>
      </c>
      <c r="M26" s="1"/>
      <c r="N26" s="110"/>
      <c r="O26" s="110">
        <f t="shared" si="1"/>
        <v>46</v>
      </c>
      <c r="Q26" s="23"/>
      <c r="R26" s="10"/>
      <c r="S26" s="10"/>
      <c r="T26" s="10"/>
      <c r="U26" s="10"/>
      <c r="V26" s="10"/>
      <c r="W26" s="10"/>
      <c r="X26" s="10"/>
      <c r="Y26" s="10"/>
      <c r="Z26" s="10"/>
    </row>
    <row r="27" spans="1:31" ht="15.75" thickBot="1">
      <c r="A27" s="3">
        <v>6</v>
      </c>
      <c r="B27" s="1" t="s">
        <v>15</v>
      </c>
      <c r="C27" s="141">
        <v>23</v>
      </c>
      <c r="D27" s="50">
        <v>22</v>
      </c>
      <c r="E27" s="1">
        <v>11</v>
      </c>
      <c r="F27" s="1">
        <v>3</v>
      </c>
      <c r="G27" s="180">
        <v>17</v>
      </c>
      <c r="H27" s="1">
        <v>11</v>
      </c>
      <c r="I27" s="50">
        <v>2</v>
      </c>
      <c r="J27" s="110"/>
      <c r="K27" s="1">
        <v>2</v>
      </c>
      <c r="L27" s="1">
        <v>1</v>
      </c>
      <c r="M27" s="1">
        <v>2</v>
      </c>
      <c r="N27" s="110"/>
      <c r="O27" s="110">
        <f t="shared" si="1"/>
        <v>71</v>
      </c>
      <c r="Q27" s="23"/>
      <c r="R27" s="10"/>
      <c r="S27" s="10"/>
      <c r="T27" s="10"/>
      <c r="U27" s="10"/>
      <c r="V27" s="10"/>
      <c r="W27" s="10"/>
      <c r="X27" s="10"/>
      <c r="Y27" s="10"/>
      <c r="Z27" s="10"/>
    </row>
    <row r="28" spans="1:31" ht="15.75" thickBot="1">
      <c r="A28" s="3">
        <v>7</v>
      </c>
      <c r="B28" s="1" t="s">
        <v>16</v>
      </c>
      <c r="C28" s="141">
        <v>6</v>
      </c>
      <c r="D28" s="50">
        <v>4</v>
      </c>
      <c r="E28" s="1">
        <v>0</v>
      </c>
      <c r="F28" s="1">
        <v>0</v>
      </c>
      <c r="G28" s="180">
        <v>3</v>
      </c>
      <c r="H28" s="1">
        <v>3</v>
      </c>
      <c r="I28" s="50">
        <v>1</v>
      </c>
      <c r="J28" s="110"/>
      <c r="K28" s="1">
        <v>1</v>
      </c>
      <c r="L28" s="1">
        <v>0</v>
      </c>
      <c r="M28" s="110"/>
      <c r="N28" s="110"/>
      <c r="O28" s="110">
        <f t="shared" si="1"/>
        <v>12</v>
      </c>
      <c r="Q28" s="23"/>
      <c r="R28" s="10"/>
      <c r="S28" s="10"/>
      <c r="T28" s="10"/>
      <c r="U28" s="10"/>
      <c r="V28" s="10"/>
      <c r="W28" s="10"/>
      <c r="X28" s="10"/>
      <c r="Y28" s="10"/>
      <c r="Z28" s="10"/>
    </row>
    <row r="29" spans="1:31" ht="15.75" thickBot="1">
      <c r="A29" s="3">
        <v>8</v>
      </c>
      <c r="B29" s="1" t="s">
        <v>17</v>
      </c>
      <c r="C29" s="141">
        <v>24</v>
      </c>
      <c r="D29" s="50">
        <v>18</v>
      </c>
      <c r="E29" s="1">
        <v>4</v>
      </c>
      <c r="F29" s="1">
        <v>4</v>
      </c>
      <c r="G29" s="180">
        <v>6</v>
      </c>
      <c r="H29" s="1">
        <v>6</v>
      </c>
      <c r="I29" s="50">
        <v>7</v>
      </c>
      <c r="J29" s="110"/>
      <c r="K29" s="1">
        <v>8</v>
      </c>
      <c r="L29" s="1">
        <v>0</v>
      </c>
      <c r="M29" s="110"/>
      <c r="N29" s="110"/>
      <c r="O29" s="110">
        <f t="shared" si="1"/>
        <v>53</v>
      </c>
      <c r="Q29" s="23"/>
      <c r="R29" s="10"/>
      <c r="S29" s="10"/>
      <c r="T29" s="10"/>
      <c r="U29" s="10"/>
      <c r="V29" s="10"/>
      <c r="W29" s="10"/>
      <c r="X29" s="10"/>
      <c r="Y29" s="10"/>
      <c r="Z29" s="10"/>
    </row>
    <row r="30" spans="1:31" ht="15.75" thickBot="1">
      <c r="A30" s="3">
        <v>9</v>
      </c>
      <c r="B30" s="1" t="s">
        <v>18</v>
      </c>
      <c r="C30" s="141">
        <v>17</v>
      </c>
      <c r="D30" s="50">
        <v>14</v>
      </c>
      <c r="E30" s="1">
        <v>3</v>
      </c>
      <c r="F30" s="1">
        <v>2</v>
      </c>
      <c r="G30" s="180">
        <v>9</v>
      </c>
      <c r="H30" s="1">
        <v>6</v>
      </c>
      <c r="I30" s="50">
        <v>4</v>
      </c>
      <c r="J30" s="110"/>
      <c r="K30" s="1">
        <v>4</v>
      </c>
      <c r="L30" s="1">
        <v>2</v>
      </c>
      <c r="M30" s="110">
        <v>1</v>
      </c>
      <c r="N30" s="110"/>
      <c r="O30" s="110">
        <f t="shared" si="1"/>
        <v>45</v>
      </c>
      <c r="Q30" s="23"/>
      <c r="R30" s="10"/>
      <c r="S30" s="10"/>
      <c r="T30" s="10"/>
      <c r="U30" s="10"/>
      <c r="V30" s="10"/>
      <c r="W30" s="10"/>
      <c r="X30" s="10"/>
      <c r="Y30" s="10"/>
      <c r="Z30" s="10"/>
    </row>
    <row r="31" spans="1:31" ht="15.75" thickBot="1">
      <c r="A31" s="3">
        <v>10</v>
      </c>
      <c r="B31" s="1" t="s">
        <v>19</v>
      </c>
      <c r="C31" s="141">
        <v>17</v>
      </c>
      <c r="D31" s="50">
        <v>13</v>
      </c>
      <c r="E31" s="1">
        <v>4</v>
      </c>
      <c r="F31" s="1">
        <v>1</v>
      </c>
      <c r="G31" s="180">
        <v>4</v>
      </c>
      <c r="H31" s="1">
        <v>4</v>
      </c>
      <c r="I31" s="50">
        <v>7</v>
      </c>
      <c r="J31" s="110"/>
      <c r="K31" s="1">
        <v>7</v>
      </c>
      <c r="L31" s="1">
        <v>0</v>
      </c>
      <c r="M31" s="110"/>
      <c r="N31" s="110"/>
      <c r="O31" s="110">
        <f t="shared" si="1"/>
        <v>40</v>
      </c>
      <c r="Q31" s="23"/>
      <c r="R31" s="10"/>
      <c r="S31" s="10"/>
      <c r="T31" s="10"/>
      <c r="U31" s="10"/>
      <c r="V31" s="10"/>
      <c r="W31" s="10"/>
      <c r="X31" s="10"/>
      <c r="Y31" s="10"/>
      <c r="Z31" s="10"/>
    </row>
    <row r="32" spans="1:31" ht="15.75" thickBot="1">
      <c r="A32" s="3">
        <v>11</v>
      </c>
      <c r="B32" s="1" t="s">
        <v>20</v>
      </c>
      <c r="C32" s="141">
        <v>10</v>
      </c>
      <c r="D32" s="50">
        <v>6</v>
      </c>
      <c r="E32" s="1">
        <v>2</v>
      </c>
      <c r="F32" s="1">
        <v>1</v>
      </c>
      <c r="G32" s="180">
        <v>5</v>
      </c>
      <c r="H32" s="1">
        <v>3</v>
      </c>
      <c r="I32" s="50">
        <v>1</v>
      </c>
      <c r="J32" s="110"/>
      <c r="K32" s="1">
        <v>1</v>
      </c>
      <c r="L32" s="1">
        <v>2</v>
      </c>
      <c r="M32" s="110"/>
      <c r="N32" s="246"/>
      <c r="O32" s="110">
        <f t="shared" si="1"/>
        <v>21</v>
      </c>
      <c r="Q32" s="23"/>
      <c r="R32" s="10"/>
      <c r="S32" s="10"/>
      <c r="T32" s="10"/>
      <c r="U32" s="10"/>
      <c r="V32" s="10"/>
      <c r="W32" s="10"/>
      <c r="X32" s="10"/>
      <c r="Y32" s="10"/>
      <c r="Z32" s="10"/>
    </row>
    <row r="33" spans="1:26" ht="15.75" thickBot="1">
      <c r="A33" s="3"/>
      <c r="B33" s="4" t="s">
        <v>21</v>
      </c>
      <c r="C33" s="148">
        <f>SUM(C22:C32)</f>
        <v>311</v>
      </c>
      <c r="D33" s="148">
        <f t="shared" ref="D33" si="2">SUM(D22:D32)</f>
        <v>247</v>
      </c>
      <c r="E33" s="148">
        <f t="shared" ref="E33" si="3">SUM(E22:E32)</f>
        <v>79</v>
      </c>
      <c r="F33" s="148">
        <f>SUM(F22:F32)</f>
        <v>33</v>
      </c>
      <c r="G33" s="5">
        <f>SUM(G22:G32)</f>
        <v>139</v>
      </c>
      <c r="H33" s="148">
        <f>SUM(H22:H32)</f>
        <v>96</v>
      </c>
      <c r="I33" s="148">
        <f>SUM(I22:I32)</f>
        <v>76</v>
      </c>
      <c r="J33" s="148">
        <f t="shared" ref="J33" si="4">SUM(J22:J32)</f>
        <v>5</v>
      </c>
      <c r="K33" s="148">
        <f t="shared" ref="K33" si="5">SUM(K22:K32)</f>
        <v>78</v>
      </c>
      <c r="L33" s="148">
        <f>SUM(L22:L32)</f>
        <v>11</v>
      </c>
      <c r="M33" s="148">
        <f>SUM(M22:M32)</f>
        <v>9</v>
      </c>
      <c r="N33" s="247">
        <f>SUM(N22:N32)</f>
        <v>2</v>
      </c>
      <c r="O33" s="110">
        <f>SUM(D33:N33)</f>
        <v>775</v>
      </c>
      <c r="Q33" s="23"/>
      <c r="R33" s="10"/>
      <c r="S33" s="10"/>
      <c r="T33" s="10"/>
      <c r="U33" s="10"/>
      <c r="V33" s="10"/>
      <c r="W33" s="10"/>
      <c r="X33" s="10"/>
      <c r="Y33" s="10"/>
      <c r="Z33" s="10"/>
    </row>
    <row r="34" spans="1:26">
      <c r="A34" s="3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21"/>
      <c r="Q34" s="23"/>
      <c r="R34" s="10"/>
      <c r="S34" s="10"/>
      <c r="T34" s="10"/>
      <c r="U34" s="10"/>
      <c r="V34" s="10"/>
      <c r="W34" s="10"/>
      <c r="X34" s="10"/>
      <c r="Y34" s="10"/>
      <c r="Z34" s="10"/>
    </row>
    <row r="41" spans="1:26" ht="15.75" thickBot="1"/>
    <row r="42" spans="1:26" ht="75" customHeight="1" thickBot="1">
      <c r="A42" s="107" t="s">
        <v>62</v>
      </c>
      <c r="B42" s="108" t="s">
        <v>63</v>
      </c>
      <c r="C42" s="113" t="s">
        <v>103</v>
      </c>
      <c r="D42" s="113" t="s">
        <v>104</v>
      </c>
      <c r="E42" s="113" t="s">
        <v>105</v>
      </c>
      <c r="F42" s="113" t="s">
        <v>106</v>
      </c>
      <c r="G42" s="205" t="s">
        <v>64</v>
      </c>
      <c r="H42" s="207" t="s">
        <v>119</v>
      </c>
      <c r="I42" s="207" t="s">
        <v>64</v>
      </c>
      <c r="J42" s="10"/>
      <c r="K42" s="10"/>
      <c r="L42" s="10"/>
      <c r="M42" s="10"/>
      <c r="N42" s="10"/>
      <c r="O42" s="10"/>
      <c r="R42" s="10"/>
      <c r="S42" s="10"/>
      <c r="T42" s="294"/>
      <c r="U42" s="294"/>
      <c r="V42" s="294"/>
      <c r="W42" s="294"/>
      <c r="X42" s="293"/>
    </row>
    <row r="43" spans="1:26" ht="26.25" thickBot="1">
      <c r="A43" s="109">
        <v>1</v>
      </c>
      <c r="B43" s="110" t="s">
        <v>10</v>
      </c>
      <c r="C43" s="141">
        <v>39</v>
      </c>
      <c r="D43" s="297">
        <v>37</v>
      </c>
      <c r="E43" s="298">
        <v>0</v>
      </c>
      <c r="F43" s="299">
        <v>20</v>
      </c>
      <c r="G43" s="300">
        <f>F43/D43*100</f>
        <v>54.054054054054056</v>
      </c>
      <c r="H43" s="303" t="s">
        <v>148</v>
      </c>
      <c r="I43" s="302">
        <f>2/D43*100</f>
        <v>5.4054054054054053</v>
      </c>
      <c r="J43" s="10"/>
      <c r="K43" s="10"/>
      <c r="L43" s="10"/>
      <c r="M43" s="10"/>
      <c r="N43" s="10"/>
      <c r="O43" s="10"/>
      <c r="R43" s="250"/>
      <c r="S43" s="10"/>
      <c r="T43" s="295"/>
      <c r="U43" s="295"/>
      <c r="V43" s="242"/>
      <c r="W43" s="10"/>
    </row>
    <row r="44" spans="1:26" ht="64.5" thickBot="1">
      <c r="A44" s="109">
        <v>2</v>
      </c>
      <c r="B44" s="110" t="s">
        <v>11</v>
      </c>
      <c r="C44" s="141">
        <v>30</v>
      </c>
      <c r="D44" s="297">
        <v>19</v>
      </c>
      <c r="E44" s="298">
        <v>0</v>
      </c>
      <c r="F44" s="299">
        <v>13</v>
      </c>
      <c r="G44" s="300">
        <f>F44/D44*100</f>
        <v>68.421052631578945</v>
      </c>
      <c r="H44" s="303" t="s">
        <v>151</v>
      </c>
      <c r="I44" s="302">
        <f>4/19*100</f>
        <v>21.052631578947366</v>
      </c>
      <c r="J44" s="222"/>
      <c r="K44" s="222"/>
      <c r="L44" s="241"/>
      <c r="M44" s="241"/>
      <c r="N44" s="241"/>
      <c r="O44" s="10"/>
      <c r="R44" s="250"/>
      <c r="S44" s="10"/>
      <c r="T44" s="295"/>
      <c r="U44" s="295"/>
      <c r="V44" s="242"/>
      <c r="W44" s="10"/>
    </row>
    <row r="45" spans="1:26" ht="39" thickBot="1">
      <c r="A45" s="109">
        <v>3</v>
      </c>
      <c r="B45" s="110" t="s">
        <v>12</v>
      </c>
      <c r="C45" s="141">
        <v>68</v>
      </c>
      <c r="D45" s="297">
        <v>54</v>
      </c>
      <c r="E45" s="298">
        <v>1</v>
      </c>
      <c r="F45" s="299">
        <v>23</v>
      </c>
      <c r="G45" s="300">
        <f t="shared" ref="G45:G54" si="6">F45/D45*100</f>
        <v>42.592592592592595</v>
      </c>
      <c r="H45" s="304" t="s">
        <v>150</v>
      </c>
      <c r="I45" s="302">
        <f>1/D45*100</f>
        <v>1.8518518518518516</v>
      </c>
      <c r="J45" s="10"/>
      <c r="K45" s="10"/>
      <c r="L45" s="10"/>
      <c r="M45" s="10"/>
      <c r="N45" s="10"/>
      <c r="O45" s="10"/>
      <c r="R45" s="250"/>
      <c r="S45" s="10"/>
      <c r="T45" s="295"/>
      <c r="U45" s="295"/>
      <c r="V45" s="242"/>
      <c r="W45" s="10"/>
    </row>
    <row r="46" spans="1:26" ht="15.75" thickBot="1">
      <c r="A46" s="109">
        <v>4</v>
      </c>
      <c r="B46" s="110" t="s">
        <v>13</v>
      </c>
      <c r="C46" s="141">
        <v>62</v>
      </c>
      <c r="D46" s="297">
        <v>46</v>
      </c>
      <c r="E46" s="298">
        <v>3</v>
      </c>
      <c r="F46" s="299">
        <v>28</v>
      </c>
      <c r="G46" s="300">
        <f t="shared" si="6"/>
        <v>60.869565217391312</v>
      </c>
      <c r="H46" s="304"/>
      <c r="I46" s="305"/>
      <c r="J46" s="10"/>
      <c r="K46" s="10"/>
      <c r="L46" s="10"/>
      <c r="M46" s="10"/>
      <c r="N46" s="10"/>
      <c r="O46" s="10"/>
      <c r="R46" s="250"/>
      <c r="S46" s="10"/>
      <c r="T46" s="295"/>
      <c r="U46" s="295"/>
      <c r="V46" s="242"/>
      <c r="W46" s="10"/>
    </row>
    <row r="47" spans="1:26" ht="15.75" thickBot="1">
      <c r="A47" s="109">
        <v>5</v>
      </c>
      <c r="B47" s="110" t="s">
        <v>14</v>
      </c>
      <c r="C47" s="141">
        <v>19</v>
      </c>
      <c r="D47" s="297">
        <v>14</v>
      </c>
      <c r="E47" s="298">
        <v>0</v>
      </c>
      <c r="F47" s="299">
        <v>7</v>
      </c>
      <c r="G47" s="300">
        <f t="shared" si="6"/>
        <v>50</v>
      </c>
      <c r="H47" s="304"/>
      <c r="I47" s="305"/>
      <c r="J47" s="102"/>
      <c r="K47" s="10"/>
      <c r="L47" s="10"/>
      <c r="M47" s="10"/>
      <c r="N47" s="10"/>
      <c r="O47" s="10"/>
      <c r="R47" s="250"/>
      <c r="S47" s="10"/>
      <c r="T47" s="295"/>
      <c r="U47" s="295"/>
      <c r="V47" s="242"/>
      <c r="W47" s="10"/>
    </row>
    <row r="48" spans="1:26" ht="15.75" thickBot="1">
      <c r="A48" s="109">
        <v>6</v>
      </c>
      <c r="B48" s="110" t="s">
        <v>15</v>
      </c>
      <c r="C48" s="141">
        <v>23</v>
      </c>
      <c r="D48" s="297">
        <v>22</v>
      </c>
      <c r="E48" s="298">
        <v>0</v>
      </c>
      <c r="F48" s="299">
        <v>10</v>
      </c>
      <c r="G48" s="300">
        <f t="shared" si="6"/>
        <v>45.454545454545453</v>
      </c>
      <c r="H48" s="304"/>
      <c r="I48" s="305"/>
      <c r="J48" s="102"/>
      <c r="K48" s="10"/>
      <c r="L48" s="10"/>
      <c r="M48" s="10"/>
      <c r="N48" s="10"/>
      <c r="O48" s="10"/>
      <c r="R48" s="250"/>
      <c r="S48" s="10"/>
      <c r="T48" s="295"/>
      <c r="U48" s="295"/>
      <c r="V48" s="242"/>
      <c r="W48" s="10"/>
    </row>
    <row r="49" spans="1:23" ht="15.75" thickBot="1">
      <c r="A49" s="109">
        <v>7</v>
      </c>
      <c r="B49" s="110" t="s">
        <v>16</v>
      </c>
      <c r="C49" s="141">
        <v>6</v>
      </c>
      <c r="D49" s="297">
        <v>4</v>
      </c>
      <c r="E49" s="298">
        <v>0</v>
      </c>
      <c r="F49" s="299">
        <v>2</v>
      </c>
      <c r="G49" s="300">
        <f t="shared" si="6"/>
        <v>50</v>
      </c>
      <c r="H49" s="304"/>
      <c r="I49" s="305"/>
      <c r="J49" s="102"/>
      <c r="K49" s="10"/>
      <c r="L49" s="10"/>
      <c r="M49" s="10"/>
      <c r="N49" s="10"/>
      <c r="O49" s="10"/>
      <c r="R49" s="250"/>
      <c r="S49" s="10"/>
      <c r="T49" s="295"/>
      <c r="U49" s="295"/>
      <c r="V49" s="242"/>
      <c r="W49" s="10"/>
    </row>
    <row r="50" spans="1:23" ht="15.75" thickBot="1">
      <c r="A50" s="109">
        <v>8</v>
      </c>
      <c r="B50" s="110" t="s">
        <v>17</v>
      </c>
      <c r="C50" s="141">
        <v>24</v>
      </c>
      <c r="D50" s="297">
        <v>18</v>
      </c>
      <c r="E50" s="298">
        <v>0</v>
      </c>
      <c r="F50" s="299">
        <v>8</v>
      </c>
      <c r="G50" s="300">
        <f t="shared" si="6"/>
        <v>44.444444444444443</v>
      </c>
      <c r="H50" s="303" t="s">
        <v>139</v>
      </c>
      <c r="I50" s="302">
        <f>1/D50*100</f>
        <v>5.5555555555555554</v>
      </c>
      <c r="J50" s="102"/>
      <c r="K50" s="102"/>
      <c r="L50" s="10"/>
      <c r="M50" s="10"/>
      <c r="N50" s="10"/>
      <c r="O50" s="10"/>
      <c r="R50" s="250"/>
      <c r="S50" s="10"/>
      <c r="T50" s="295"/>
      <c r="U50" s="295"/>
      <c r="V50" s="242"/>
      <c r="W50" s="10"/>
    </row>
    <row r="51" spans="1:23" ht="39" thickBot="1">
      <c r="A51" s="109">
        <v>9</v>
      </c>
      <c r="B51" s="110" t="s">
        <v>18</v>
      </c>
      <c r="C51" s="141">
        <v>17</v>
      </c>
      <c r="D51" s="297">
        <v>14</v>
      </c>
      <c r="E51" s="298">
        <v>0</v>
      </c>
      <c r="F51" s="299">
        <v>4</v>
      </c>
      <c r="G51" s="300">
        <f t="shared" si="6"/>
        <v>28.571428571428569</v>
      </c>
      <c r="H51" s="304" t="s">
        <v>149</v>
      </c>
      <c r="I51" s="305"/>
      <c r="J51" s="102"/>
      <c r="K51" s="102"/>
      <c r="L51" s="10"/>
      <c r="M51" s="10"/>
      <c r="N51" s="10"/>
      <c r="O51" s="10"/>
      <c r="R51" s="250"/>
      <c r="S51" s="10"/>
      <c r="T51" s="295"/>
      <c r="U51" s="295"/>
      <c r="V51" s="242"/>
      <c r="W51" s="10"/>
    </row>
    <row r="52" spans="1:23" ht="15.75" thickBot="1">
      <c r="A52" s="109">
        <v>10</v>
      </c>
      <c r="B52" s="110" t="s">
        <v>107</v>
      </c>
      <c r="C52" s="141">
        <v>18</v>
      </c>
      <c r="D52" s="297">
        <v>13</v>
      </c>
      <c r="E52" s="298">
        <v>1</v>
      </c>
      <c r="F52" s="299">
        <v>10</v>
      </c>
      <c r="G52" s="300">
        <f t="shared" si="6"/>
        <v>76.923076923076934</v>
      </c>
      <c r="H52" s="304" t="s">
        <v>140</v>
      </c>
      <c r="I52" s="302">
        <f>1/D52*100</f>
        <v>7.6923076923076925</v>
      </c>
      <c r="J52" s="102"/>
      <c r="K52" s="102"/>
      <c r="L52" s="10"/>
      <c r="M52" s="10"/>
      <c r="N52" s="10"/>
      <c r="O52" s="10"/>
      <c r="R52" s="250"/>
      <c r="S52" s="10"/>
      <c r="T52" s="295"/>
      <c r="U52" s="295"/>
      <c r="V52" s="242"/>
      <c r="W52" s="10"/>
    </row>
    <row r="53" spans="1:23" ht="15.75" thickBot="1">
      <c r="A53" s="109">
        <v>11</v>
      </c>
      <c r="B53" s="110" t="s">
        <v>108</v>
      </c>
      <c r="C53" s="141">
        <v>10</v>
      </c>
      <c r="D53" s="297">
        <v>6</v>
      </c>
      <c r="E53" s="298">
        <v>0</v>
      </c>
      <c r="F53" s="299">
        <v>1</v>
      </c>
      <c r="G53" s="300">
        <f t="shared" si="6"/>
        <v>16.666666666666664</v>
      </c>
      <c r="H53" s="304"/>
      <c r="I53" s="305"/>
      <c r="J53" s="102"/>
      <c r="K53" s="102"/>
      <c r="L53" s="10"/>
      <c r="M53" s="10"/>
      <c r="N53" s="10"/>
      <c r="O53" s="10"/>
      <c r="R53" s="250"/>
      <c r="S53" s="10"/>
      <c r="T53" s="295"/>
      <c r="U53" s="295"/>
      <c r="V53" s="242"/>
      <c r="W53" s="10"/>
    </row>
    <row r="54" spans="1:23" ht="15.75" thickBot="1">
      <c r="A54" s="109"/>
      <c r="B54" s="110" t="s">
        <v>60</v>
      </c>
      <c r="C54" s="178">
        <f>SUM(C43:C53)</f>
        <v>316</v>
      </c>
      <c r="D54" s="306">
        <f>SUM(D43:D53)</f>
        <v>247</v>
      </c>
      <c r="E54" s="148">
        <f>SUM(E43:E53)</f>
        <v>5</v>
      </c>
      <c r="F54" s="148">
        <f>SUM(F43:F53)</f>
        <v>126</v>
      </c>
      <c r="G54" s="307">
        <f t="shared" si="6"/>
        <v>51.012145748987855</v>
      </c>
      <c r="H54" s="301">
        <v>11</v>
      </c>
      <c r="I54" s="308">
        <f>H54/D54*100</f>
        <v>4.4534412955465585</v>
      </c>
      <c r="J54" s="102"/>
      <c r="K54" s="102"/>
      <c r="L54" s="10"/>
      <c r="M54" s="10"/>
      <c r="N54" s="10"/>
      <c r="O54" s="10"/>
      <c r="R54" s="250"/>
      <c r="S54" s="17"/>
      <c r="T54" s="296"/>
      <c r="U54" s="296"/>
      <c r="V54" s="242"/>
      <c r="W54" s="17"/>
    </row>
    <row r="55" spans="1:23">
      <c r="A55" s="249"/>
      <c r="B55" s="10"/>
      <c r="C55" s="222"/>
      <c r="D55" s="10"/>
      <c r="E55" s="102"/>
      <c r="F55" s="10"/>
      <c r="G55" s="10"/>
      <c r="H55" s="10"/>
      <c r="I55" s="222"/>
      <c r="J55" s="102"/>
      <c r="K55" s="102"/>
      <c r="L55" s="10"/>
      <c r="M55" s="10"/>
      <c r="N55" s="10"/>
      <c r="O55" s="10"/>
    </row>
    <row r="56" spans="1:23">
      <c r="A56" s="249"/>
      <c r="B56" s="17"/>
      <c r="C56" s="268"/>
      <c r="D56" s="268"/>
      <c r="E56" s="268"/>
      <c r="F56" s="268"/>
      <c r="G56" s="268"/>
      <c r="H56" s="268"/>
      <c r="I56" s="268"/>
      <c r="J56" s="268"/>
      <c r="K56" s="268"/>
      <c r="L56" s="17"/>
      <c r="M56" s="243"/>
      <c r="N56" s="10"/>
      <c r="O56" s="10"/>
    </row>
    <row r="57" spans="1:23" ht="20.25">
      <c r="A57" s="10"/>
      <c r="B57" s="366" t="s">
        <v>141</v>
      </c>
      <c r="C57" s="367"/>
      <c r="D57" s="367"/>
      <c r="E57" s="367"/>
      <c r="F57" s="367"/>
      <c r="G57" s="367"/>
      <c r="H57" s="367"/>
      <c r="I57" s="10"/>
      <c r="J57" s="10"/>
      <c r="K57" s="10"/>
      <c r="L57" s="10"/>
      <c r="M57" s="10"/>
      <c r="N57" s="10"/>
      <c r="O57" s="10"/>
    </row>
    <row r="58" spans="1:23" s="252" customFormat="1" ht="15.75">
      <c r="A58" s="368" t="s">
        <v>78</v>
      </c>
      <c r="B58" s="369"/>
      <c r="C58" s="369"/>
      <c r="D58" s="369"/>
      <c r="E58" s="369"/>
      <c r="F58" s="369"/>
      <c r="G58" s="267"/>
      <c r="H58" s="267"/>
      <c r="I58" s="10"/>
      <c r="J58" s="10"/>
      <c r="K58" s="10"/>
      <c r="L58" s="10"/>
      <c r="M58" s="10"/>
      <c r="N58" s="10"/>
      <c r="O58" s="10"/>
    </row>
    <row r="59" spans="1:23" s="252" customFormat="1">
      <c r="A59" s="1">
        <v>1</v>
      </c>
      <c r="B59" s="333" t="s">
        <v>129</v>
      </c>
      <c r="C59" s="370" t="s">
        <v>133</v>
      </c>
      <c r="D59" s="370"/>
      <c r="E59" s="370"/>
      <c r="F59" s="370"/>
      <c r="G59" s="370"/>
      <c r="H59" s="370"/>
      <c r="I59" s="1" t="s">
        <v>142</v>
      </c>
      <c r="J59" s="10"/>
      <c r="K59" s="10"/>
      <c r="L59" s="10"/>
      <c r="M59" s="10"/>
      <c r="N59" s="10"/>
      <c r="O59" s="10"/>
    </row>
    <row r="61" spans="1:23" ht="15.75">
      <c r="A61" s="368" t="s">
        <v>79</v>
      </c>
      <c r="B61" s="369"/>
      <c r="C61" s="369"/>
      <c r="D61" s="369"/>
      <c r="E61" s="369"/>
      <c r="F61" s="369"/>
    </row>
    <row r="62" spans="1:23">
      <c r="A62" s="1">
        <v>1</v>
      </c>
      <c r="B62" s="333" t="s">
        <v>146</v>
      </c>
      <c r="C62" s="370" t="s">
        <v>143</v>
      </c>
      <c r="D62" s="370"/>
      <c r="E62" s="370"/>
      <c r="F62" s="370"/>
      <c r="G62" s="370"/>
      <c r="H62" s="370"/>
      <c r="I62" s="1" t="s">
        <v>144</v>
      </c>
    </row>
    <row r="63" spans="1:23">
      <c r="A63" s="1">
        <v>2</v>
      </c>
      <c r="B63" s="333" t="s">
        <v>129</v>
      </c>
      <c r="C63" s="370" t="s">
        <v>130</v>
      </c>
      <c r="D63" s="370"/>
      <c r="E63" s="370"/>
      <c r="F63" s="370"/>
      <c r="G63" s="370"/>
      <c r="H63" s="370"/>
      <c r="I63" s="1" t="s">
        <v>144</v>
      </c>
    </row>
    <row r="64" spans="1:23">
      <c r="A64" s="1">
        <v>3</v>
      </c>
      <c r="B64" s="333" t="s">
        <v>129</v>
      </c>
      <c r="C64" s="370" t="s">
        <v>145</v>
      </c>
      <c r="D64" s="370"/>
      <c r="E64" s="370"/>
      <c r="F64" s="370"/>
      <c r="G64" s="370"/>
      <c r="H64" s="370"/>
      <c r="I64" s="1" t="s">
        <v>144</v>
      </c>
    </row>
    <row r="65" spans="1:9">
      <c r="A65" s="1">
        <v>4</v>
      </c>
      <c r="B65" s="333" t="s">
        <v>131</v>
      </c>
      <c r="C65" s="370" t="s">
        <v>132</v>
      </c>
      <c r="D65" s="370"/>
      <c r="E65" s="370"/>
      <c r="F65" s="370"/>
      <c r="G65" s="370"/>
      <c r="H65" s="370"/>
      <c r="I65" s="1" t="s">
        <v>144</v>
      </c>
    </row>
    <row r="66" spans="1:9">
      <c r="A66" s="10"/>
      <c r="B66" s="332"/>
      <c r="C66" s="367"/>
      <c r="D66" s="367"/>
      <c r="E66" s="367"/>
      <c r="F66" s="367"/>
      <c r="G66" s="367"/>
      <c r="H66" s="367"/>
    </row>
    <row r="67" spans="1:9">
      <c r="A67" s="10"/>
      <c r="B67" s="332"/>
      <c r="C67" s="367"/>
      <c r="D67" s="367"/>
      <c r="E67" s="367"/>
      <c r="F67" s="367"/>
      <c r="G67" s="367"/>
      <c r="H67" s="367"/>
    </row>
    <row r="68" spans="1:9">
      <c r="A68" s="10"/>
      <c r="B68" s="10"/>
      <c r="C68" s="10"/>
      <c r="D68" s="10"/>
      <c r="E68" s="10"/>
      <c r="F68" s="10"/>
      <c r="G68" s="10"/>
      <c r="H68" s="10"/>
    </row>
    <row r="73" spans="1:9" ht="15.75">
      <c r="B73" s="334"/>
      <c r="C73" s="335"/>
      <c r="D73" s="10"/>
    </row>
    <row r="74" spans="1:9" ht="15.75">
      <c r="B74" s="334"/>
      <c r="C74" s="335"/>
      <c r="D74" s="10"/>
    </row>
    <row r="75" spans="1:9" ht="15.75">
      <c r="B75" s="334"/>
      <c r="C75" s="335"/>
      <c r="D75" s="10"/>
    </row>
    <row r="76" spans="1:9" ht="18.75">
      <c r="B76" s="336"/>
      <c r="C76" s="335"/>
      <c r="D76" s="10"/>
    </row>
    <row r="77" spans="1:9" ht="15.75">
      <c r="B77" s="334"/>
      <c r="C77" s="335"/>
      <c r="D77" s="10"/>
    </row>
    <row r="78" spans="1:9">
      <c r="B78" s="10"/>
      <c r="C78" s="10"/>
      <c r="D78" s="10"/>
    </row>
  </sheetData>
  <mergeCells count="16">
    <mergeCell ref="C67:H67"/>
    <mergeCell ref="C62:H62"/>
    <mergeCell ref="C63:H63"/>
    <mergeCell ref="C64:H64"/>
    <mergeCell ref="C65:H65"/>
    <mergeCell ref="C66:H66"/>
    <mergeCell ref="B1:H1"/>
    <mergeCell ref="B2:H2"/>
    <mergeCell ref="R2:W2"/>
    <mergeCell ref="R3:W3"/>
    <mergeCell ref="B18:H18"/>
    <mergeCell ref="A19:K19"/>
    <mergeCell ref="B57:H57"/>
    <mergeCell ref="A61:F61"/>
    <mergeCell ref="A58:F58"/>
    <mergeCell ref="C59:H59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W53"/>
  <sheetViews>
    <sheetView workbookViewId="0">
      <selection activeCell="D5" sqref="D5:D15"/>
    </sheetView>
  </sheetViews>
  <sheetFormatPr defaultRowHeight="15"/>
  <cols>
    <col min="2" max="2" width="9.85546875" customWidth="1"/>
    <col min="3" max="3" width="6.7109375" customWidth="1"/>
    <col min="4" max="4" width="6.7109375" style="94" customWidth="1"/>
    <col min="5" max="5" width="6.140625" customWidth="1"/>
    <col min="6" max="6" width="6" customWidth="1"/>
    <col min="7" max="7" width="5.85546875" customWidth="1"/>
    <col min="8" max="8" width="5.7109375" customWidth="1"/>
    <col min="9" max="9" width="6" customWidth="1"/>
    <col min="10" max="10" width="5.5703125" customWidth="1"/>
    <col min="11" max="11" width="6.5703125" customWidth="1"/>
    <col min="23" max="23" width="9.5703125" bestFit="1" customWidth="1"/>
  </cols>
  <sheetData>
    <row r="1" spans="1:23">
      <c r="A1" s="374" t="s">
        <v>38</v>
      </c>
      <c r="B1" s="374"/>
      <c r="C1" s="374"/>
      <c r="D1" s="374"/>
      <c r="E1" s="374"/>
      <c r="F1" s="374"/>
      <c r="G1" s="374"/>
      <c r="H1" s="13"/>
      <c r="I1" s="13"/>
    </row>
    <row r="2" spans="1:23">
      <c r="A2" s="348" t="s">
        <v>122</v>
      </c>
      <c r="B2" s="348"/>
      <c r="C2" s="348"/>
      <c r="D2" s="348"/>
      <c r="E2" s="348"/>
      <c r="F2" s="348"/>
      <c r="G2" s="348"/>
      <c r="H2" s="13"/>
      <c r="I2" s="13"/>
    </row>
    <row r="4" spans="1:23" ht="75">
      <c r="A4" s="1" t="s">
        <v>0</v>
      </c>
      <c r="B4" s="1" t="s">
        <v>1</v>
      </c>
      <c r="C4" s="181" t="s">
        <v>103</v>
      </c>
      <c r="D4" s="181" t="s">
        <v>121</v>
      </c>
      <c r="E4" s="116" t="s">
        <v>75</v>
      </c>
      <c r="F4" s="116" t="s">
        <v>64</v>
      </c>
      <c r="G4" s="117" t="s">
        <v>101</v>
      </c>
      <c r="H4" s="116" t="s">
        <v>64</v>
      </c>
      <c r="I4" s="117" t="s">
        <v>98</v>
      </c>
      <c r="J4" s="116" t="s">
        <v>64</v>
      </c>
      <c r="K4" s="117" t="s">
        <v>3</v>
      </c>
      <c r="L4" s="116" t="s">
        <v>64</v>
      </c>
      <c r="M4" s="117" t="s">
        <v>4</v>
      </c>
      <c r="N4" s="116" t="s">
        <v>64</v>
      </c>
      <c r="O4" s="117" t="s">
        <v>5</v>
      </c>
      <c r="P4" s="116" t="s">
        <v>64</v>
      </c>
      <c r="Q4" s="117" t="s">
        <v>6</v>
      </c>
      <c r="R4" s="116" t="s">
        <v>64</v>
      </c>
      <c r="S4" s="117" t="s">
        <v>7</v>
      </c>
      <c r="T4" s="116" t="s">
        <v>64</v>
      </c>
      <c r="U4" s="51" t="s">
        <v>8</v>
      </c>
      <c r="V4" s="115" t="s">
        <v>64</v>
      </c>
      <c r="W4" s="116" t="s">
        <v>9</v>
      </c>
    </row>
    <row r="5" spans="1:23">
      <c r="A5" s="46">
        <v>1</v>
      </c>
      <c r="B5" s="1" t="s">
        <v>10</v>
      </c>
      <c r="C5" s="141">
        <v>39</v>
      </c>
      <c r="D5" s="50">
        <f t="shared" ref="D5:D15" si="0">E5+G5+I5+K5+M5+O5+Q5+S5+U5</f>
        <v>37</v>
      </c>
      <c r="E5" s="36">
        <v>1</v>
      </c>
      <c r="F5" s="52">
        <f t="shared" ref="F5:F16" si="1">E5/D5*100</f>
        <v>2.7027027027027026</v>
      </c>
      <c r="G5" s="115">
        <v>0</v>
      </c>
      <c r="H5" s="55">
        <f t="shared" ref="H5:H16" si="2">G5/D5*100</f>
        <v>0</v>
      </c>
      <c r="I5" s="115">
        <v>2</v>
      </c>
      <c r="J5" s="55">
        <f>I5/D5*100</f>
        <v>5.4054054054054053</v>
      </c>
      <c r="K5" s="115">
        <v>3</v>
      </c>
      <c r="L5" s="55">
        <f>K5/D5*100</f>
        <v>8.1081081081081088</v>
      </c>
      <c r="M5" s="115">
        <v>7</v>
      </c>
      <c r="N5" s="55">
        <f>M5/D5*100</f>
        <v>18.918918918918919</v>
      </c>
      <c r="O5" s="115">
        <v>10</v>
      </c>
      <c r="P5" s="55">
        <f t="shared" ref="P5:P16" si="3">O5/D5*100</f>
        <v>27.027027027027028</v>
      </c>
      <c r="Q5" s="115">
        <v>6</v>
      </c>
      <c r="R5" s="55">
        <f t="shared" ref="R5:R16" si="4">Q5/D5*100</f>
        <v>16.216216216216218</v>
      </c>
      <c r="S5" s="115">
        <v>6</v>
      </c>
      <c r="T5" s="55">
        <f t="shared" ref="T5:T16" si="5">S5/D5*100</f>
        <v>16.216216216216218</v>
      </c>
      <c r="U5" s="115">
        <v>2</v>
      </c>
      <c r="V5" s="55">
        <f t="shared" ref="V5:V16" si="6">U5/D5*100</f>
        <v>5.4054054054054053</v>
      </c>
      <c r="W5" s="79">
        <v>64</v>
      </c>
    </row>
    <row r="6" spans="1:23">
      <c r="A6" s="46">
        <v>2</v>
      </c>
      <c r="B6" s="1" t="s">
        <v>11</v>
      </c>
      <c r="C6" s="141">
        <v>30</v>
      </c>
      <c r="D6" s="50">
        <f t="shared" si="0"/>
        <v>19</v>
      </c>
      <c r="E6" s="36">
        <v>1</v>
      </c>
      <c r="F6" s="52">
        <f t="shared" si="1"/>
        <v>5.2631578947368416</v>
      </c>
      <c r="G6" s="115">
        <v>2</v>
      </c>
      <c r="H6" s="55">
        <f t="shared" si="2"/>
        <v>10.526315789473683</v>
      </c>
      <c r="I6" s="115">
        <v>0</v>
      </c>
      <c r="J6" s="55">
        <f>I6/D6*100</f>
        <v>0</v>
      </c>
      <c r="K6" s="115">
        <v>0</v>
      </c>
      <c r="L6" s="55">
        <f t="shared" ref="L6:L16" si="7">M6/D6*100</f>
        <v>26.315789473684209</v>
      </c>
      <c r="M6" s="115">
        <v>5</v>
      </c>
      <c r="N6" s="55">
        <f t="shared" ref="N6:N16" si="8">M6/D6*10</f>
        <v>2.6315789473684208</v>
      </c>
      <c r="O6" s="115">
        <v>5</v>
      </c>
      <c r="P6" s="55">
        <f t="shared" si="3"/>
        <v>26.315789473684209</v>
      </c>
      <c r="Q6" s="115">
        <v>4</v>
      </c>
      <c r="R6" s="55">
        <f t="shared" si="4"/>
        <v>21.052631578947366</v>
      </c>
      <c r="S6" s="115">
        <v>2</v>
      </c>
      <c r="T6" s="55">
        <f t="shared" si="5"/>
        <v>10.526315789473683</v>
      </c>
      <c r="U6" s="115">
        <v>0</v>
      </c>
      <c r="V6" s="55">
        <f t="shared" si="6"/>
        <v>0</v>
      </c>
      <c r="W6" s="79">
        <v>59</v>
      </c>
    </row>
    <row r="7" spans="1:23">
      <c r="A7" s="46">
        <v>3</v>
      </c>
      <c r="B7" s="1" t="s">
        <v>12</v>
      </c>
      <c r="C7" s="141">
        <v>67</v>
      </c>
      <c r="D7" s="50">
        <f t="shared" si="0"/>
        <v>54</v>
      </c>
      <c r="E7" s="36">
        <v>1</v>
      </c>
      <c r="F7" s="52">
        <f t="shared" si="1"/>
        <v>1.8518518518518516</v>
      </c>
      <c r="G7" s="115">
        <v>5</v>
      </c>
      <c r="H7" s="55">
        <f t="shared" si="2"/>
        <v>9.2592592592592595</v>
      </c>
      <c r="I7" s="115">
        <v>2</v>
      </c>
      <c r="J7" s="55">
        <v>1</v>
      </c>
      <c r="K7" s="115">
        <v>8</v>
      </c>
      <c r="L7" s="55">
        <f t="shared" si="7"/>
        <v>14.814814814814813</v>
      </c>
      <c r="M7" s="115">
        <v>8</v>
      </c>
      <c r="N7" s="55">
        <f t="shared" si="8"/>
        <v>1.4814814814814814</v>
      </c>
      <c r="O7" s="115">
        <v>5</v>
      </c>
      <c r="P7" s="55">
        <f t="shared" si="3"/>
        <v>9.2592592592592595</v>
      </c>
      <c r="Q7" s="115">
        <v>11</v>
      </c>
      <c r="R7" s="55">
        <f t="shared" si="4"/>
        <v>20.37037037037037</v>
      </c>
      <c r="S7" s="115">
        <v>7</v>
      </c>
      <c r="T7" s="55">
        <f t="shared" si="5"/>
        <v>12.962962962962962</v>
      </c>
      <c r="U7" s="115">
        <v>7</v>
      </c>
      <c r="V7" s="55">
        <f t="shared" si="6"/>
        <v>12.962962962962962</v>
      </c>
      <c r="W7" s="79">
        <v>63</v>
      </c>
    </row>
    <row r="8" spans="1:23">
      <c r="A8" s="46">
        <v>4</v>
      </c>
      <c r="B8" s="1" t="s">
        <v>13</v>
      </c>
      <c r="C8" s="141">
        <v>59</v>
      </c>
      <c r="D8" s="50">
        <f t="shared" si="0"/>
        <v>46</v>
      </c>
      <c r="E8" s="36">
        <v>0</v>
      </c>
      <c r="F8" s="52">
        <f t="shared" si="1"/>
        <v>0</v>
      </c>
      <c r="G8" s="115">
        <v>0</v>
      </c>
      <c r="H8" s="55">
        <f t="shared" si="2"/>
        <v>0</v>
      </c>
      <c r="I8" s="115">
        <v>0</v>
      </c>
      <c r="J8" s="55">
        <f t="shared" ref="J8:J16" si="9">I8/D8*100</f>
        <v>0</v>
      </c>
      <c r="K8" s="115">
        <v>5</v>
      </c>
      <c r="L8" s="55">
        <f t="shared" si="7"/>
        <v>19.565217391304348</v>
      </c>
      <c r="M8" s="115">
        <v>9</v>
      </c>
      <c r="N8" s="55">
        <f t="shared" si="8"/>
        <v>1.9565217391304348</v>
      </c>
      <c r="O8" s="115">
        <v>5</v>
      </c>
      <c r="P8" s="55">
        <f t="shared" si="3"/>
        <v>10.869565217391305</v>
      </c>
      <c r="Q8" s="115">
        <v>11</v>
      </c>
      <c r="R8" s="55">
        <f t="shared" si="4"/>
        <v>23.913043478260871</v>
      </c>
      <c r="S8" s="115">
        <v>11</v>
      </c>
      <c r="T8" s="55">
        <f t="shared" si="5"/>
        <v>23.913043478260871</v>
      </c>
      <c r="U8" s="115">
        <v>5</v>
      </c>
      <c r="V8" s="55">
        <f t="shared" si="6"/>
        <v>10.869565217391305</v>
      </c>
      <c r="W8" s="79">
        <v>70</v>
      </c>
    </row>
    <row r="9" spans="1:23">
      <c r="A9" s="46">
        <v>5</v>
      </c>
      <c r="B9" s="1" t="s">
        <v>14</v>
      </c>
      <c r="C9" s="141">
        <v>19</v>
      </c>
      <c r="D9" s="50">
        <f t="shared" si="0"/>
        <v>14</v>
      </c>
      <c r="E9" s="36">
        <v>2</v>
      </c>
      <c r="F9" s="52">
        <f t="shared" si="1"/>
        <v>14.285714285714285</v>
      </c>
      <c r="G9" s="115">
        <v>2</v>
      </c>
      <c r="H9" s="55">
        <f t="shared" si="2"/>
        <v>14.285714285714285</v>
      </c>
      <c r="I9" s="115">
        <v>1</v>
      </c>
      <c r="J9" s="55">
        <f t="shared" si="9"/>
        <v>7.1428571428571423</v>
      </c>
      <c r="K9" s="115">
        <v>2</v>
      </c>
      <c r="L9" s="55">
        <f t="shared" si="7"/>
        <v>7.1428571428571423</v>
      </c>
      <c r="M9" s="115">
        <v>1</v>
      </c>
      <c r="N9" s="55">
        <f t="shared" si="8"/>
        <v>0.71428571428571419</v>
      </c>
      <c r="O9" s="115">
        <v>2</v>
      </c>
      <c r="P9" s="55">
        <f t="shared" si="3"/>
        <v>14.285714285714285</v>
      </c>
      <c r="Q9" s="115">
        <v>2</v>
      </c>
      <c r="R9" s="55">
        <f t="shared" si="4"/>
        <v>14.285714285714285</v>
      </c>
      <c r="S9" s="115">
        <v>1</v>
      </c>
      <c r="T9" s="55">
        <f t="shared" si="5"/>
        <v>7.1428571428571423</v>
      </c>
      <c r="U9" s="115">
        <v>1</v>
      </c>
      <c r="V9" s="55">
        <f t="shared" si="6"/>
        <v>7.1428571428571423</v>
      </c>
      <c r="W9" s="79">
        <v>52</v>
      </c>
    </row>
    <row r="10" spans="1:23">
      <c r="A10" s="46">
        <v>6</v>
      </c>
      <c r="B10" s="1" t="s">
        <v>15</v>
      </c>
      <c r="C10" s="141">
        <v>23</v>
      </c>
      <c r="D10" s="50">
        <f t="shared" si="0"/>
        <v>22</v>
      </c>
      <c r="E10" s="36">
        <v>1</v>
      </c>
      <c r="F10" s="52">
        <f t="shared" si="1"/>
        <v>4.5454545454545459</v>
      </c>
      <c r="G10" s="115">
        <v>0</v>
      </c>
      <c r="H10" s="55">
        <f t="shared" si="2"/>
        <v>0</v>
      </c>
      <c r="I10" s="115">
        <v>0</v>
      </c>
      <c r="J10" s="55">
        <f t="shared" si="9"/>
        <v>0</v>
      </c>
      <c r="K10" s="115">
        <v>1</v>
      </c>
      <c r="L10" s="55">
        <f t="shared" si="7"/>
        <v>9.0909090909090917</v>
      </c>
      <c r="M10" s="115">
        <v>2</v>
      </c>
      <c r="N10" s="55">
        <f t="shared" si="8"/>
        <v>0.90909090909090917</v>
      </c>
      <c r="O10" s="115">
        <v>6</v>
      </c>
      <c r="P10" s="55">
        <f t="shared" si="3"/>
        <v>27.27272727272727</v>
      </c>
      <c r="Q10" s="115">
        <v>7</v>
      </c>
      <c r="R10" s="55">
        <f t="shared" si="4"/>
        <v>31.818181818181817</v>
      </c>
      <c r="S10" s="115">
        <v>5</v>
      </c>
      <c r="T10" s="55">
        <f t="shared" si="5"/>
        <v>22.727272727272727</v>
      </c>
      <c r="U10" s="115">
        <v>0</v>
      </c>
      <c r="V10" s="55">
        <f t="shared" si="6"/>
        <v>0</v>
      </c>
      <c r="W10" s="79">
        <v>68</v>
      </c>
    </row>
    <row r="11" spans="1:23">
      <c r="A11" s="46">
        <v>7</v>
      </c>
      <c r="B11" s="1" t="s">
        <v>16</v>
      </c>
      <c r="C11" s="141">
        <v>6</v>
      </c>
      <c r="D11" s="50">
        <f t="shared" si="0"/>
        <v>4</v>
      </c>
      <c r="E11" s="36">
        <v>1</v>
      </c>
      <c r="F11" s="52">
        <f t="shared" si="1"/>
        <v>25</v>
      </c>
      <c r="G11" s="115">
        <v>1</v>
      </c>
      <c r="H11" s="55">
        <f t="shared" si="2"/>
        <v>25</v>
      </c>
      <c r="I11" s="115">
        <v>0</v>
      </c>
      <c r="J11" s="55">
        <f t="shared" si="9"/>
        <v>0</v>
      </c>
      <c r="K11" s="115">
        <v>0</v>
      </c>
      <c r="L11" s="55">
        <f t="shared" si="7"/>
        <v>0</v>
      </c>
      <c r="M11" s="115">
        <v>0</v>
      </c>
      <c r="N11" s="55">
        <f t="shared" si="8"/>
        <v>0</v>
      </c>
      <c r="O11" s="115">
        <v>0</v>
      </c>
      <c r="P11" s="55">
        <f t="shared" si="3"/>
        <v>0</v>
      </c>
      <c r="Q11" s="115">
        <v>2</v>
      </c>
      <c r="R11" s="55">
        <f t="shared" si="4"/>
        <v>50</v>
      </c>
      <c r="S11" s="115">
        <v>0</v>
      </c>
      <c r="T11" s="55">
        <f t="shared" si="5"/>
        <v>0</v>
      </c>
      <c r="U11" s="115">
        <v>0</v>
      </c>
      <c r="V11" s="55">
        <f t="shared" si="6"/>
        <v>0</v>
      </c>
      <c r="W11" s="79">
        <v>45</v>
      </c>
    </row>
    <row r="12" spans="1:23">
      <c r="A12" s="46">
        <v>8</v>
      </c>
      <c r="B12" s="1" t="s">
        <v>17</v>
      </c>
      <c r="C12" s="141">
        <v>24</v>
      </c>
      <c r="D12" s="50">
        <f t="shared" si="0"/>
        <v>18</v>
      </c>
      <c r="E12" s="36">
        <v>0</v>
      </c>
      <c r="F12" s="52">
        <f t="shared" si="1"/>
        <v>0</v>
      </c>
      <c r="G12" s="115">
        <v>0</v>
      </c>
      <c r="H12" s="55">
        <f t="shared" si="2"/>
        <v>0</v>
      </c>
      <c r="I12" s="115">
        <v>2</v>
      </c>
      <c r="J12" s="55">
        <f t="shared" si="9"/>
        <v>11.111111111111111</v>
      </c>
      <c r="K12" s="115">
        <v>3</v>
      </c>
      <c r="L12" s="55">
        <f t="shared" si="7"/>
        <v>5.5555555555555554</v>
      </c>
      <c r="M12" s="115">
        <v>1</v>
      </c>
      <c r="N12" s="55">
        <f t="shared" si="8"/>
        <v>0.55555555555555558</v>
      </c>
      <c r="O12" s="115">
        <v>5</v>
      </c>
      <c r="P12" s="55">
        <f t="shared" si="3"/>
        <v>27.777777777777779</v>
      </c>
      <c r="Q12" s="115">
        <v>3</v>
      </c>
      <c r="R12" s="55">
        <f t="shared" si="4"/>
        <v>16.666666666666664</v>
      </c>
      <c r="S12" s="115">
        <v>4</v>
      </c>
      <c r="T12" s="55">
        <f t="shared" si="5"/>
        <v>22.222222222222221</v>
      </c>
      <c r="U12" s="115">
        <v>0</v>
      </c>
      <c r="V12" s="55">
        <f t="shared" si="6"/>
        <v>0</v>
      </c>
      <c r="W12" s="79">
        <v>64</v>
      </c>
    </row>
    <row r="13" spans="1:23">
      <c r="A13" s="46">
        <v>9</v>
      </c>
      <c r="B13" s="1" t="s">
        <v>18</v>
      </c>
      <c r="C13" s="141">
        <v>17</v>
      </c>
      <c r="D13" s="50">
        <f t="shared" si="0"/>
        <v>14</v>
      </c>
      <c r="E13" s="36">
        <v>0</v>
      </c>
      <c r="F13" s="52">
        <f t="shared" si="1"/>
        <v>0</v>
      </c>
      <c r="G13" s="115">
        <v>0</v>
      </c>
      <c r="H13" s="55">
        <f t="shared" si="2"/>
        <v>0</v>
      </c>
      <c r="I13" s="115">
        <v>1</v>
      </c>
      <c r="J13" s="55">
        <f t="shared" si="9"/>
        <v>7.1428571428571423</v>
      </c>
      <c r="K13" s="115">
        <v>2</v>
      </c>
      <c r="L13" s="55">
        <f t="shared" si="7"/>
        <v>21.428571428571427</v>
      </c>
      <c r="M13" s="115">
        <v>3</v>
      </c>
      <c r="N13" s="55">
        <f t="shared" si="8"/>
        <v>2.1428571428571428</v>
      </c>
      <c r="O13" s="115">
        <v>4</v>
      </c>
      <c r="P13" s="55">
        <f t="shared" si="3"/>
        <v>28.571428571428569</v>
      </c>
      <c r="Q13" s="115">
        <v>4</v>
      </c>
      <c r="R13" s="55">
        <f t="shared" si="4"/>
        <v>28.571428571428569</v>
      </c>
      <c r="S13" s="115">
        <v>0</v>
      </c>
      <c r="T13" s="55">
        <f t="shared" si="5"/>
        <v>0</v>
      </c>
      <c r="U13" s="115">
        <v>0</v>
      </c>
      <c r="V13" s="55">
        <f t="shared" si="6"/>
        <v>0</v>
      </c>
      <c r="W13" s="79">
        <v>61</v>
      </c>
    </row>
    <row r="14" spans="1:23">
      <c r="A14" s="46">
        <v>10</v>
      </c>
      <c r="B14" s="1" t="s">
        <v>19</v>
      </c>
      <c r="C14" s="141">
        <v>17</v>
      </c>
      <c r="D14" s="50">
        <f t="shared" si="0"/>
        <v>13</v>
      </c>
      <c r="E14" s="37">
        <v>1</v>
      </c>
      <c r="F14" s="52">
        <f t="shared" si="1"/>
        <v>7.6923076923076925</v>
      </c>
      <c r="G14" s="115">
        <v>0</v>
      </c>
      <c r="H14" s="55">
        <f t="shared" si="2"/>
        <v>0</v>
      </c>
      <c r="I14" s="115">
        <v>0</v>
      </c>
      <c r="J14" s="55">
        <f t="shared" si="9"/>
        <v>0</v>
      </c>
      <c r="K14" s="115">
        <v>1</v>
      </c>
      <c r="L14" s="55">
        <f t="shared" si="7"/>
        <v>15.384615384615385</v>
      </c>
      <c r="M14" s="115">
        <v>2</v>
      </c>
      <c r="N14" s="55">
        <f t="shared" si="8"/>
        <v>1.5384615384615385</v>
      </c>
      <c r="O14" s="115">
        <v>2</v>
      </c>
      <c r="P14" s="55">
        <f t="shared" si="3"/>
        <v>15.384615384615385</v>
      </c>
      <c r="Q14" s="115">
        <v>4</v>
      </c>
      <c r="R14" s="55">
        <f t="shared" si="4"/>
        <v>30.76923076923077</v>
      </c>
      <c r="S14" s="115">
        <v>3</v>
      </c>
      <c r="T14" s="55">
        <f t="shared" si="5"/>
        <v>23.076923076923077</v>
      </c>
      <c r="U14" s="115">
        <v>0</v>
      </c>
      <c r="V14" s="55">
        <f t="shared" si="6"/>
        <v>0</v>
      </c>
      <c r="W14" s="79">
        <v>63</v>
      </c>
    </row>
    <row r="15" spans="1:23">
      <c r="A15" s="46">
        <v>11</v>
      </c>
      <c r="B15" s="1" t="s">
        <v>20</v>
      </c>
      <c r="C15" s="141">
        <v>10</v>
      </c>
      <c r="D15" s="50">
        <f t="shared" si="0"/>
        <v>6</v>
      </c>
      <c r="E15" s="36">
        <v>1</v>
      </c>
      <c r="F15" s="52">
        <f t="shared" si="1"/>
        <v>16.666666666666664</v>
      </c>
      <c r="G15" s="115">
        <v>1</v>
      </c>
      <c r="H15" s="55">
        <f t="shared" si="2"/>
        <v>16.666666666666664</v>
      </c>
      <c r="I15" s="115">
        <v>0</v>
      </c>
      <c r="J15" s="55">
        <f t="shared" si="9"/>
        <v>0</v>
      </c>
      <c r="K15" s="115">
        <v>1</v>
      </c>
      <c r="L15" s="55">
        <f t="shared" si="7"/>
        <v>33.333333333333329</v>
      </c>
      <c r="M15" s="115">
        <v>2</v>
      </c>
      <c r="N15" s="55">
        <f t="shared" si="8"/>
        <v>3.333333333333333</v>
      </c>
      <c r="O15" s="115">
        <v>0</v>
      </c>
      <c r="P15" s="55">
        <f t="shared" si="3"/>
        <v>0</v>
      </c>
      <c r="Q15" s="115">
        <v>1</v>
      </c>
      <c r="R15" s="55">
        <f t="shared" si="4"/>
        <v>16.666666666666664</v>
      </c>
      <c r="S15" s="115">
        <v>0</v>
      </c>
      <c r="T15" s="55">
        <f t="shared" si="5"/>
        <v>0</v>
      </c>
      <c r="U15" s="115">
        <v>0</v>
      </c>
      <c r="V15" s="55">
        <f t="shared" si="6"/>
        <v>0</v>
      </c>
      <c r="W15" s="79">
        <v>44</v>
      </c>
    </row>
    <row r="16" spans="1:23" ht="15.75" thickBot="1">
      <c r="A16" s="46"/>
      <c r="B16" s="4" t="s">
        <v>21</v>
      </c>
      <c r="C16" s="111">
        <f>SUM(C5:C15)</f>
        <v>311</v>
      </c>
      <c r="D16" s="50">
        <f>SUM(D5:D15)</f>
        <v>247</v>
      </c>
      <c r="E16" s="53">
        <f>SUM(E5:E15)</f>
        <v>9</v>
      </c>
      <c r="F16" s="54">
        <f t="shared" si="1"/>
        <v>3.6437246963562751</v>
      </c>
      <c r="G16" s="53">
        <f>SUM(G5:G15)</f>
        <v>11</v>
      </c>
      <c r="H16" s="6">
        <f t="shared" si="2"/>
        <v>4.4534412955465585</v>
      </c>
      <c r="I16" s="53">
        <f>SUM(I5:I15)</f>
        <v>8</v>
      </c>
      <c r="J16" s="6">
        <f t="shared" si="9"/>
        <v>3.2388663967611335</v>
      </c>
      <c r="K16" s="53">
        <f>SUM(K5:K15)</f>
        <v>26</v>
      </c>
      <c r="L16" s="6">
        <f t="shared" si="7"/>
        <v>16.194331983805668</v>
      </c>
      <c r="M16" s="53">
        <f>SUM(M5:M15)</f>
        <v>40</v>
      </c>
      <c r="N16" s="6">
        <f t="shared" si="8"/>
        <v>1.6194331983805668</v>
      </c>
      <c r="O16" s="53">
        <f>SUM(O5:O15)</f>
        <v>44</v>
      </c>
      <c r="P16" s="6">
        <f t="shared" si="3"/>
        <v>17.813765182186234</v>
      </c>
      <c r="Q16" s="53">
        <f>SUM(Q5:Q15)</f>
        <v>55</v>
      </c>
      <c r="R16" s="6">
        <f t="shared" si="4"/>
        <v>22.267206477732792</v>
      </c>
      <c r="S16" s="53">
        <f>SUM(S5:S15)</f>
        <v>39</v>
      </c>
      <c r="T16" s="6">
        <f t="shared" si="5"/>
        <v>15.789473684210526</v>
      </c>
      <c r="U16" s="53">
        <f>SUM(U5:U15)</f>
        <v>15</v>
      </c>
      <c r="V16" s="6">
        <f t="shared" si="6"/>
        <v>6.0728744939271255</v>
      </c>
      <c r="W16" s="234">
        <f>AVERAGE(W5:W15)</f>
        <v>59.363636363636367</v>
      </c>
    </row>
    <row r="18" spans="1:11">
      <c r="D18" s="213"/>
    </row>
    <row r="19" spans="1:11">
      <c r="A19" s="375" t="s">
        <v>37</v>
      </c>
      <c r="B19" s="375"/>
      <c r="C19" s="375"/>
      <c r="D19" s="375"/>
      <c r="E19" s="375"/>
      <c r="F19" s="375"/>
    </row>
    <row r="20" spans="1:11">
      <c r="A20" s="56" t="s">
        <v>25</v>
      </c>
      <c r="B20" s="58"/>
      <c r="C20" s="58"/>
      <c r="D20" s="58"/>
      <c r="E20" s="64"/>
      <c r="F20" s="12"/>
    </row>
    <row r="21" spans="1:11">
      <c r="A21" s="56"/>
      <c r="B21" s="58"/>
      <c r="C21" s="58"/>
      <c r="D21" s="58"/>
      <c r="E21" s="59"/>
      <c r="F21" s="10"/>
    </row>
    <row r="22" spans="1:11">
      <c r="A22" s="56" t="s">
        <v>26</v>
      </c>
      <c r="B22" s="57"/>
      <c r="C22" s="57"/>
      <c r="D22" s="57"/>
      <c r="E22" s="60"/>
      <c r="F22" s="10"/>
    </row>
    <row r="23" spans="1:11">
      <c r="A23" s="56" t="s">
        <v>27</v>
      </c>
      <c r="B23" s="14" t="s">
        <v>123</v>
      </c>
      <c r="C23" s="14" t="s">
        <v>124</v>
      </c>
      <c r="D23" s="14" t="s">
        <v>125</v>
      </c>
      <c r="E23" s="221">
        <v>100</v>
      </c>
      <c r="F23" s="10"/>
    </row>
    <row r="24" spans="1:11">
      <c r="A24" s="56" t="s">
        <v>28</v>
      </c>
      <c r="B24" s="57"/>
      <c r="C24" s="57"/>
      <c r="D24" s="57"/>
      <c r="E24" s="61"/>
      <c r="F24" s="10"/>
      <c r="I24" s="376"/>
      <c r="J24" s="377"/>
      <c r="K24" s="377"/>
    </row>
    <row r="25" spans="1:11">
      <c r="A25" s="56" t="s">
        <v>29</v>
      </c>
      <c r="B25" s="57"/>
      <c r="C25" s="57"/>
      <c r="D25" s="57"/>
      <c r="E25" s="61"/>
      <c r="F25" s="10"/>
    </row>
    <row r="26" spans="1:11">
      <c r="A26" s="56" t="s">
        <v>30</v>
      </c>
      <c r="B26" s="57"/>
      <c r="C26" s="57"/>
      <c r="D26" s="57"/>
      <c r="E26" s="61"/>
      <c r="F26" s="10"/>
    </row>
    <row r="27" spans="1:11">
      <c r="A27" s="56" t="s">
        <v>31</v>
      </c>
      <c r="B27" s="57"/>
      <c r="C27" s="57"/>
      <c r="D27" s="57"/>
      <c r="E27" s="60"/>
      <c r="F27" s="10"/>
    </row>
    <row r="28" spans="1:11">
      <c r="A28" s="56" t="s">
        <v>32</v>
      </c>
      <c r="B28" s="57"/>
      <c r="C28" s="57"/>
      <c r="D28" s="57"/>
      <c r="E28" s="62"/>
      <c r="F28" s="10"/>
    </row>
    <row r="29" spans="1:11">
      <c r="A29" s="56" t="s">
        <v>33</v>
      </c>
      <c r="B29" s="57"/>
      <c r="C29" s="57"/>
      <c r="D29" s="57"/>
      <c r="E29" s="62"/>
      <c r="F29" s="10"/>
    </row>
    <row r="30" spans="1:11">
      <c r="A30" s="140" t="s">
        <v>34</v>
      </c>
      <c r="B30" s="58"/>
      <c r="C30" s="58"/>
      <c r="D30" s="58"/>
      <c r="E30" s="63"/>
      <c r="F30" s="10"/>
    </row>
    <row r="31" spans="1:11">
      <c r="A31" s="56" t="s">
        <v>35</v>
      </c>
      <c r="B31" s="57"/>
      <c r="C31" s="57"/>
      <c r="D31" s="57"/>
      <c r="E31" s="62"/>
      <c r="F31" s="10"/>
    </row>
    <row r="32" spans="1:11">
      <c r="A32" s="56" t="s">
        <v>36</v>
      </c>
      <c r="B32" s="57"/>
      <c r="C32" s="57"/>
      <c r="D32" s="57"/>
      <c r="E32" s="62"/>
      <c r="F32" s="10"/>
    </row>
    <row r="36" spans="1:9" ht="29.25" customHeight="1">
      <c r="A36" s="224"/>
      <c r="B36" s="378"/>
      <c r="C36" s="378"/>
      <c r="D36" s="378"/>
      <c r="E36" s="223"/>
      <c r="F36" s="223"/>
      <c r="G36" s="223"/>
      <c r="H36" s="223"/>
      <c r="I36" s="223"/>
    </row>
    <row r="37" spans="1:9">
      <c r="A37" s="225"/>
      <c r="B37" s="229"/>
      <c r="C37" s="229"/>
      <c r="D37" s="229"/>
      <c r="E37" s="223"/>
      <c r="F37" s="223"/>
      <c r="G37" s="223"/>
      <c r="H37" s="223"/>
      <c r="I37" s="223"/>
    </row>
    <row r="38" spans="1:9" ht="15.75">
      <c r="A38" s="225"/>
      <c r="B38" s="227"/>
      <c r="C38" s="231"/>
      <c r="D38" s="232"/>
      <c r="E38" s="223"/>
      <c r="F38" s="224"/>
      <c r="G38" s="373"/>
      <c r="H38" s="373"/>
      <c r="I38" s="373"/>
    </row>
    <row r="39" spans="1:9" ht="15.75">
      <c r="A39" s="225"/>
      <c r="B39" s="227"/>
      <c r="C39" s="231"/>
      <c r="D39" s="232"/>
      <c r="E39" s="223"/>
      <c r="F39" s="225"/>
      <c r="G39" s="226"/>
      <c r="H39" s="226"/>
      <c r="I39" s="226"/>
    </row>
    <row r="40" spans="1:9" ht="15.75">
      <c r="A40" s="225"/>
      <c r="B40" s="227"/>
      <c r="C40" s="231"/>
      <c r="D40" s="232"/>
      <c r="E40" s="223"/>
      <c r="F40" s="225"/>
      <c r="G40" s="226"/>
      <c r="H40" s="226"/>
      <c r="I40" s="227"/>
    </row>
    <row r="41" spans="1:9" ht="15.75">
      <c r="A41" s="225"/>
      <c r="B41" s="227"/>
      <c r="C41" s="231"/>
      <c r="D41" s="232"/>
      <c r="E41" s="223"/>
      <c r="F41" s="225"/>
      <c r="G41" s="226"/>
      <c r="H41" s="226"/>
      <c r="I41" s="227"/>
    </row>
    <row r="42" spans="1:9" ht="15.75">
      <c r="A42" s="225"/>
      <c r="B42" s="227"/>
      <c r="C42" s="231"/>
      <c r="D42" s="232"/>
      <c r="E42" s="223"/>
      <c r="F42" s="225"/>
      <c r="G42" s="226"/>
      <c r="H42" s="226"/>
      <c r="I42" s="227"/>
    </row>
    <row r="43" spans="1:9" ht="15.75">
      <c r="A43" s="225"/>
      <c r="B43" s="227"/>
      <c r="C43" s="231"/>
      <c r="D43" s="232"/>
      <c r="E43" s="223"/>
      <c r="F43" s="225"/>
      <c r="G43" s="226"/>
      <c r="H43" s="226"/>
      <c r="I43" s="227"/>
    </row>
    <row r="44" spans="1:9" ht="15.75">
      <c r="A44" s="225"/>
      <c r="B44" s="227"/>
      <c r="C44" s="231"/>
      <c r="D44" s="232"/>
      <c r="E44" s="223"/>
      <c r="F44" s="225"/>
      <c r="G44" s="226"/>
      <c r="H44" s="226"/>
      <c r="I44" s="227"/>
    </row>
    <row r="45" spans="1:9" ht="15.75">
      <c r="A45" s="225"/>
      <c r="B45" s="227"/>
      <c r="C45" s="231"/>
      <c r="D45" s="232"/>
      <c r="E45" s="223"/>
      <c r="F45" s="225"/>
      <c r="G45" s="226"/>
      <c r="H45" s="226"/>
      <c r="I45" s="227"/>
    </row>
    <row r="46" spans="1:9" ht="15.75">
      <c r="A46" s="225"/>
      <c r="B46" s="227"/>
      <c r="C46" s="231"/>
      <c r="D46" s="232"/>
      <c r="E46" s="223"/>
      <c r="F46" s="225"/>
      <c r="G46" s="226"/>
      <c r="H46" s="226"/>
      <c r="I46" s="227"/>
    </row>
    <row r="47" spans="1:9" ht="15.75">
      <c r="A47" s="225"/>
      <c r="B47" s="227"/>
      <c r="C47" s="231"/>
      <c r="D47" s="232"/>
      <c r="E47" s="223"/>
      <c r="F47" s="225"/>
      <c r="G47" s="226"/>
      <c r="H47" s="226"/>
      <c r="I47" s="227"/>
    </row>
    <row r="48" spans="1:9" ht="15.75">
      <c r="A48" s="225"/>
      <c r="B48" s="227"/>
      <c r="C48" s="231"/>
      <c r="D48" s="232"/>
      <c r="E48" s="223"/>
      <c r="F48" s="225"/>
      <c r="G48" s="226"/>
      <c r="H48" s="226"/>
      <c r="I48" s="227"/>
    </row>
    <row r="49" spans="1:9">
      <c r="A49" s="224"/>
      <c r="B49" s="230"/>
      <c r="C49" s="230"/>
      <c r="D49" s="233"/>
      <c r="E49" s="223"/>
      <c r="F49" s="225"/>
      <c r="G49" s="226"/>
      <c r="H49" s="226"/>
      <c r="I49" s="227"/>
    </row>
    <row r="50" spans="1:9">
      <c r="A50" s="223"/>
      <c r="B50" s="223"/>
      <c r="C50" s="223"/>
      <c r="D50" s="223"/>
      <c r="E50" s="223"/>
      <c r="F50" s="225"/>
      <c r="G50" s="226"/>
      <c r="H50" s="226"/>
      <c r="I50" s="227"/>
    </row>
    <row r="51" spans="1:9">
      <c r="A51" s="223"/>
      <c r="B51" s="223"/>
      <c r="C51" s="223"/>
      <c r="D51" s="223"/>
      <c r="E51" s="223"/>
      <c r="F51" s="224"/>
      <c r="G51" s="228"/>
      <c r="H51" s="229"/>
      <c r="I51" s="230"/>
    </row>
    <row r="52" spans="1:9">
      <c r="A52" s="223"/>
      <c r="B52" s="223"/>
      <c r="C52" s="223"/>
      <c r="D52" s="223"/>
      <c r="E52" s="223"/>
      <c r="F52" s="223"/>
      <c r="G52" s="223"/>
      <c r="H52" s="223"/>
      <c r="I52" s="223"/>
    </row>
    <row r="53" spans="1:9">
      <c r="A53" s="223"/>
      <c r="B53" s="223"/>
      <c r="C53" s="223"/>
      <c r="D53" s="223"/>
      <c r="E53" s="223"/>
      <c r="F53" s="223"/>
      <c r="G53" s="223"/>
      <c r="H53" s="223"/>
      <c r="I53" s="223"/>
    </row>
  </sheetData>
  <mergeCells count="6">
    <mergeCell ref="G38:I38"/>
    <mergeCell ref="A1:G1"/>
    <mergeCell ref="A2:G2"/>
    <mergeCell ref="A19:F19"/>
    <mergeCell ref="I24:K24"/>
    <mergeCell ref="B36:D36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Y55"/>
  <sheetViews>
    <sheetView topLeftCell="A4" workbookViewId="0">
      <selection activeCell="D16" sqref="D16"/>
    </sheetView>
  </sheetViews>
  <sheetFormatPr defaultRowHeight="15"/>
  <cols>
    <col min="1" max="1" width="4.7109375" customWidth="1"/>
    <col min="2" max="2" width="9.5703125" customWidth="1"/>
    <col min="3" max="3" width="8.140625" customWidth="1"/>
    <col min="4" max="4" width="8.140625" style="139" customWidth="1"/>
    <col min="5" max="5" width="8.140625" style="146" customWidth="1"/>
    <col min="6" max="6" width="6.140625" customWidth="1"/>
    <col min="7" max="7" width="6.140625" style="146" customWidth="1"/>
    <col min="8" max="8" width="6.5703125" style="87" customWidth="1"/>
    <col min="9" max="9" width="6.28515625" customWidth="1"/>
    <col min="10" max="10" width="7.140625" style="87" customWidth="1"/>
    <col min="11" max="11" width="6.140625" customWidth="1"/>
    <col min="12" max="12" width="5.7109375" style="87" customWidth="1"/>
    <col min="13" max="13" width="5.7109375" customWidth="1"/>
    <col min="14" max="14" width="5.7109375" style="87" customWidth="1"/>
    <col min="15" max="15" width="5.7109375" customWidth="1"/>
    <col min="16" max="16" width="5.7109375" style="87" customWidth="1"/>
    <col min="17" max="17" width="5.7109375" customWidth="1"/>
    <col min="18" max="18" width="5.7109375" style="87" customWidth="1"/>
    <col min="19" max="19" width="5.7109375" customWidth="1"/>
    <col min="20" max="20" width="5.7109375" style="87" customWidth="1"/>
    <col min="21" max="21" width="5.7109375" customWidth="1"/>
    <col min="22" max="22" width="5.7109375" style="87" customWidth="1"/>
    <col min="23" max="23" width="5.7109375" customWidth="1"/>
    <col min="24" max="24" width="5.7109375" style="87" customWidth="1"/>
    <col min="25" max="25" width="6.85546875" customWidth="1"/>
  </cols>
  <sheetData>
    <row r="1" spans="1:24">
      <c r="A1" s="348" t="s">
        <v>38</v>
      </c>
      <c r="B1" s="348"/>
      <c r="C1" s="348"/>
      <c r="D1" s="348"/>
      <c r="E1" s="348"/>
      <c r="F1" s="348"/>
      <c r="G1" s="348"/>
      <c r="H1" s="348"/>
      <c r="I1" s="348"/>
      <c r="J1" s="348"/>
      <c r="K1" s="348"/>
      <c r="L1" s="348"/>
      <c r="M1" s="348"/>
      <c r="N1" s="348"/>
      <c r="O1" s="348"/>
      <c r="P1" s="85"/>
    </row>
    <row r="2" spans="1:24">
      <c r="A2" s="348" t="s">
        <v>40</v>
      </c>
      <c r="B2" s="348"/>
      <c r="C2" s="348"/>
      <c r="D2" s="348"/>
      <c r="E2" s="348"/>
      <c r="F2" s="348"/>
      <c r="G2" s="348"/>
      <c r="H2" s="348"/>
      <c r="I2" s="348"/>
      <c r="J2" s="348"/>
      <c r="K2" s="348"/>
      <c r="L2" s="348"/>
      <c r="M2" s="348"/>
      <c r="N2" s="348"/>
      <c r="O2" s="348"/>
      <c r="P2" s="85"/>
    </row>
    <row r="4" spans="1:24" ht="75">
      <c r="A4" s="1" t="s">
        <v>0</v>
      </c>
      <c r="B4" s="1" t="s">
        <v>1</v>
      </c>
      <c r="C4" s="116" t="s">
        <v>100</v>
      </c>
      <c r="D4" s="91" t="s">
        <v>39</v>
      </c>
      <c r="E4" s="147" t="s">
        <v>64</v>
      </c>
      <c r="F4" s="95" t="s">
        <v>75</v>
      </c>
      <c r="G4" s="95" t="s">
        <v>64</v>
      </c>
      <c r="H4" s="1" t="s">
        <v>96</v>
      </c>
      <c r="I4" s="95" t="s">
        <v>64</v>
      </c>
      <c r="J4" s="1" t="s">
        <v>2</v>
      </c>
      <c r="K4" s="95" t="s">
        <v>64</v>
      </c>
      <c r="L4" s="1" t="s">
        <v>3</v>
      </c>
      <c r="M4" s="95" t="s">
        <v>64</v>
      </c>
      <c r="N4" s="1" t="s">
        <v>4</v>
      </c>
      <c r="O4" s="95" t="s">
        <v>64</v>
      </c>
      <c r="P4" s="1" t="s">
        <v>5</v>
      </c>
      <c r="Q4" s="95" t="s">
        <v>64</v>
      </c>
      <c r="R4" s="1" t="s">
        <v>6</v>
      </c>
      <c r="S4" s="95" t="s">
        <v>64</v>
      </c>
      <c r="T4" s="1" t="s">
        <v>7</v>
      </c>
      <c r="U4" s="95" t="s">
        <v>64</v>
      </c>
      <c r="V4" s="1" t="s">
        <v>8</v>
      </c>
      <c r="W4" s="95" t="s">
        <v>64</v>
      </c>
      <c r="X4" s="34" t="s">
        <v>9</v>
      </c>
    </row>
    <row r="5" spans="1:24">
      <c r="A5" s="33">
        <v>1</v>
      </c>
      <c r="B5" s="1" t="s">
        <v>10</v>
      </c>
      <c r="C5" s="141">
        <v>39</v>
      </c>
      <c r="D5" s="1">
        <v>8</v>
      </c>
      <c r="E5" s="31">
        <f t="shared" ref="E5:E16" si="0">D5/C5*100</f>
        <v>20.512820512820511</v>
      </c>
      <c r="F5" s="36">
        <v>1</v>
      </c>
      <c r="G5" s="52">
        <f>F5/D5*100</f>
        <v>12.5</v>
      </c>
      <c r="H5" s="33">
        <v>0</v>
      </c>
      <c r="I5" s="55">
        <f>H5/D5*100</f>
        <v>0</v>
      </c>
      <c r="J5" s="33">
        <v>0</v>
      </c>
      <c r="K5" s="55">
        <f>J5/D5*100</f>
        <v>0</v>
      </c>
      <c r="L5" s="33">
        <v>1</v>
      </c>
      <c r="M5" s="55">
        <f>L5/D5*100</f>
        <v>12.5</v>
      </c>
      <c r="N5" s="33">
        <v>1</v>
      </c>
      <c r="O5" s="55">
        <f>N5/D5*100</f>
        <v>12.5</v>
      </c>
      <c r="P5" s="33">
        <v>2</v>
      </c>
      <c r="Q5" s="90">
        <f>P5/D5*100</f>
        <v>25</v>
      </c>
      <c r="R5" s="33">
        <v>2</v>
      </c>
      <c r="S5" s="55">
        <f>R5/D5*100</f>
        <v>25</v>
      </c>
      <c r="T5" s="33">
        <v>1</v>
      </c>
      <c r="U5" s="55">
        <f>T5/D5*100</f>
        <v>12.5</v>
      </c>
      <c r="V5" s="33">
        <v>0</v>
      </c>
      <c r="W5" s="90">
        <f>V5/D5*100</f>
        <v>0</v>
      </c>
      <c r="X5" s="31">
        <v>59</v>
      </c>
    </row>
    <row r="6" spans="1:24">
      <c r="A6" s="33">
        <v>2</v>
      </c>
      <c r="B6" s="1" t="s">
        <v>11</v>
      </c>
      <c r="C6" s="141">
        <v>30</v>
      </c>
      <c r="D6" s="1">
        <v>5</v>
      </c>
      <c r="E6" s="31">
        <f t="shared" si="0"/>
        <v>16.666666666666664</v>
      </c>
      <c r="F6" s="36">
        <v>0</v>
      </c>
      <c r="G6" s="52">
        <f t="shared" ref="G6:G16" si="1">F6/D6*100</f>
        <v>0</v>
      </c>
      <c r="H6" s="33">
        <v>0</v>
      </c>
      <c r="I6" s="55">
        <f t="shared" ref="I6:I16" si="2">H6/D6*100</f>
        <v>0</v>
      </c>
      <c r="J6" s="33">
        <v>0</v>
      </c>
      <c r="K6" s="55">
        <f t="shared" ref="K6:K16" si="3">J6/D6*100</f>
        <v>0</v>
      </c>
      <c r="L6" s="33">
        <v>2</v>
      </c>
      <c r="M6" s="55">
        <f t="shared" ref="M6:M16" si="4">L6/D6*100</f>
        <v>40</v>
      </c>
      <c r="N6" s="33">
        <v>2</v>
      </c>
      <c r="O6" s="55">
        <f t="shared" ref="O6:O16" si="5">N6/D6*100</f>
        <v>40</v>
      </c>
      <c r="P6" s="33">
        <v>0</v>
      </c>
      <c r="Q6" s="180">
        <f t="shared" ref="Q6:Q16" si="6">P6/D6*100</f>
        <v>0</v>
      </c>
      <c r="R6" s="33">
        <v>0</v>
      </c>
      <c r="S6" s="55">
        <f t="shared" ref="S6:S16" si="7">R6/D6*100</f>
        <v>0</v>
      </c>
      <c r="T6" s="33">
        <v>1</v>
      </c>
      <c r="U6" s="55">
        <f t="shared" ref="U6:U16" si="8">T6/D6*100</f>
        <v>20</v>
      </c>
      <c r="V6" s="33">
        <v>0</v>
      </c>
      <c r="W6" s="180">
        <f t="shared" ref="W6:W16" si="9">V6/D6*100</f>
        <v>0</v>
      </c>
      <c r="X6" s="31">
        <v>55</v>
      </c>
    </row>
    <row r="7" spans="1:24">
      <c r="A7" s="33">
        <v>3</v>
      </c>
      <c r="B7" s="1" t="s">
        <v>12</v>
      </c>
      <c r="C7" s="141">
        <v>67</v>
      </c>
      <c r="D7" s="1">
        <v>24</v>
      </c>
      <c r="E7" s="31">
        <f t="shared" si="0"/>
        <v>35.820895522388057</v>
      </c>
      <c r="F7" s="36">
        <v>3</v>
      </c>
      <c r="G7" s="52">
        <f t="shared" si="1"/>
        <v>12.5</v>
      </c>
      <c r="H7" s="33">
        <v>2</v>
      </c>
      <c r="I7" s="55">
        <f t="shared" si="2"/>
        <v>8.3333333333333321</v>
      </c>
      <c r="J7" s="33">
        <v>1</v>
      </c>
      <c r="K7" s="55">
        <f t="shared" si="3"/>
        <v>4.1666666666666661</v>
      </c>
      <c r="L7" s="33">
        <v>2</v>
      </c>
      <c r="M7" s="55">
        <f t="shared" si="4"/>
        <v>8.3333333333333321</v>
      </c>
      <c r="N7" s="33">
        <v>4</v>
      </c>
      <c r="O7" s="55">
        <f t="shared" si="5"/>
        <v>16.666666666666664</v>
      </c>
      <c r="P7" s="33">
        <v>4</v>
      </c>
      <c r="Q7" s="55">
        <f t="shared" si="6"/>
        <v>16.666666666666664</v>
      </c>
      <c r="R7" s="33">
        <v>6</v>
      </c>
      <c r="S7" s="55">
        <f t="shared" si="7"/>
        <v>25</v>
      </c>
      <c r="T7" s="33">
        <v>1</v>
      </c>
      <c r="U7" s="55">
        <f t="shared" si="8"/>
        <v>4.1666666666666661</v>
      </c>
      <c r="V7" s="33">
        <v>1</v>
      </c>
      <c r="W7" s="55">
        <f t="shared" si="9"/>
        <v>4.1666666666666661</v>
      </c>
      <c r="X7" s="31">
        <v>55</v>
      </c>
    </row>
    <row r="8" spans="1:24">
      <c r="A8" s="33">
        <v>4</v>
      </c>
      <c r="B8" s="1" t="s">
        <v>13</v>
      </c>
      <c r="C8" s="141">
        <v>59</v>
      </c>
      <c r="D8" s="1">
        <v>10</v>
      </c>
      <c r="E8" s="31">
        <f t="shared" si="0"/>
        <v>16.949152542372879</v>
      </c>
      <c r="F8" s="36">
        <v>0</v>
      </c>
      <c r="G8" s="52">
        <f t="shared" si="1"/>
        <v>0</v>
      </c>
      <c r="H8" s="33">
        <v>0</v>
      </c>
      <c r="I8" s="55">
        <f t="shared" si="2"/>
        <v>0</v>
      </c>
      <c r="J8" s="33">
        <v>0</v>
      </c>
      <c r="K8" s="55">
        <f t="shared" si="3"/>
        <v>0</v>
      </c>
      <c r="L8" s="33">
        <v>0</v>
      </c>
      <c r="M8" s="55">
        <f t="shared" si="4"/>
        <v>0</v>
      </c>
      <c r="N8" s="33">
        <v>1</v>
      </c>
      <c r="O8" s="55">
        <f t="shared" si="5"/>
        <v>10</v>
      </c>
      <c r="P8" s="33">
        <v>3</v>
      </c>
      <c r="Q8" s="180">
        <f t="shared" si="6"/>
        <v>30</v>
      </c>
      <c r="R8" s="33">
        <v>5</v>
      </c>
      <c r="S8" s="55">
        <f t="shared" si="7"/>
        <v>50</v>
      </c>
      <c r="T8" s="33">
        <v>1</v>
      </c>
      <c r="U8" s="55">
        <f t="shared" si="8"/>
        <v>10</v>
      </c>
      <c r="V8" s="33">
        <v>0</v>
      </c>
      <c r="W8" s="180">
        <f t="shared" si="9"/>
        <v>0</v>
      </c>
      <c r="X8" s="31">
        <v>69</v>
      </c>
    </row>
    <row r="9" spans="1:24">
      <c r="A9" s="33">
        <v>5</v>
      </c>
      <c r="B9" s="1" t="s">
        <v>14</v>
      </c>
      <c r="C9" s="141">
        <v>19</v>
      </c>
      <c r="D9" s="1">
        <v>8</v>
      </c>
      <c r="E9" s="31">
        <f t="shared" si="0"/>
        <v>42.105263157894733</v>
      </c>
      <c r="F9" s="36">
        <v>1</v>
      </c>
      <c r="G9" s="52">
        <f t="shared" si="1"/>
        <v>12.5</v>
      </c>
      <c r="H9" s="33">
        <v>0</v>
      </c>
      <c r="I9" s="55">
        <f t="shared" si="2"/>
        <v>0</v>
      </c>
      <c r="J9" s="33">
        <v>1</v>
      </c>
      <c r="K9" s="55">
        <f t="shared" si="3"/>
        <v>12.5</v>
      </c>
      <c r="L9" s="33">
        <v>0</v>
      </c>
      <c r="M9" s="55">
        <f t="shared" si="4"/>
        <v>0</v>
      </c>
      <c r="N9" s="33">
        <v>0</v>
      </c>
      <c r="O9" s="55">
        <f t="shared" si="5"/>
        <v>0</v>
      </c>
      <c r="P9" s="33">
        <v>1</v>
      </c>
      <c r="Q9" s="180">
        <f t="shared" si="6"/>
        <v>12.5</v>
      </c>
      <c r="R9" s="33">
        <v>3</v>
      </c>
      <c r="S9" s="55">
        <f t="shared" si="7"/>
        <v>37.5</v>
      </c>
      <c r="T9" s="33">
        <v>2</v>
      </c>
      <c r="U9" s="55">
        <f t="shared" si="8"/>
        <v>25</v>
      </c>
      <c r="V9" s="33">
        <v>0</v>
      </c>
      <c r="W9" s="180">
        <f t="shared" si="9"/>
        <v>0</v>
      </c>
      <c r="X9" s="31">
        <v>62</v>
      </c>
    </row>
    <row r="10" spans="1:24">
      <c r="A10" s="33">
        <v>6</v>
      </c>
      <c r="B10" s="1" t="s">
        <v>15</v>
      </c>
      <c r="C10" s="141">
        <v>23</v>
      </c>
      <c r="D10" s="1">
        <v>11</v>
      </c>
      <c r="E10" s="31">
        <f t="shared" si="0"/>
        <v>47.826086956521742</v>
      </c>
      <c r="F10" s="36">
        <v>1</v>
      </c>
      <c r="G10" s="52">
        <f t="shared" si="1"/>
        <v>9.0909090909090917</v>
      </c>
      <c r="H10" s="33">
        <v>0</v>
      </c>
      <c r="I10" s="55">
        <f t="shared" si="2"/>
        <v>0</v>
      </c>
      <c r="J10" s="33">
        <v>1</v>
      </c>
      <c r="K10" s="55">
        <f t="shared" si="3"/>
        <v>9.0909090909090917</v>
      </c>
      <c r="L10" s="33">
        <v>2</v>
      </c>
      <c r="M10" s="55">
        <f t="shared" si="4"/>
        <v>18.181818181818183</v>
      </c>
      <c r="N10" s="33">
        <v>1</v>
      </c>
      <c r="O10" s="55">
        <f t="shared" si="5"/>
        <v>9.0909090909090917</v>
      </c>
      <c r="P10" s="33">
        <v>1</v>
      </c>
      <c r="Q10" s="55">
        <f t="shared" si="6"/>
        <v>9.0909090909090917</v>
      </c>
      <c r="R10" s="33">
        <v>5</v>
      </c>
      <c r="S10" s="55">
        <f t="shared" si="7"/>
        <v>45.454545454545453</v>
      </c>
      <c r="T10" s="33">
        <v>0</v>
      </c>
      <c r="U10" s="55">
        <f t="shared" si="8"/>
        <v>0</v>
      </c>
      <c r="V10" s="33">
        <v>0</v>
      </c>
      <c r="W10" s="180">
        <f t="shared" si="9"/>
        <v>0</v>
      </c>
      <c r="X10" s="31">
        <v>58</v>
      </c>
    </row>
    <row r="11" spans="1:24">
      <c r="A11" s="33">
        <v>7</v>
      </c>
      <c r="B11" s="1" t="s">
        <v>16</v>
      </c>
      <c r="C11" s="141">
        <v>6</v>
      </c>
      <c r="D11" s="1">
        <v>0</v>
      </c>
      <c r="E11" s="31">
        <f t="shared" si="0"/>
        <v>0</v>
      </c>
      <c r="F11" s="36">
        <v>0</v>
      </c>
      <c r="G11" s="52">
        <v>0</v>
      </c>
      <c r="H11" s="33">
        <v>0</v>
      </c>
      <c r="I11" s="55">
        <v>0</v>
      </c>
      <c r="J11" s="33">
        <v>0</v>
      </c>
      <c r="K11" s="55">
        <v>0</v>
      </c>
      <c r="L11" s="33">
        <v>0</v>
      </c>
      <c r="M11" s="55">
        <v>0</v>
      </c>
      <c r="N11" s="33">
        <v>0</v>
      </c>
      <c r="O11" s="55">
        <v>0</v>
      </c>
      <c r="P11" s="33">
        <v>0</v>
      </c>
      <c r="Q11" s="180">
        <v>0</v>
      </c>
      <c r="R11" s="33">
        <v>0</v>
      </c>
      <c r="S11" s="55">
        <v>0</v>
      </c>
      <c r="T11" s="33">
        <v>0</v>
      </c>
      <c r="U11" s="55">
        <v>0</v>
      </c>
      <c r="V11" s="33">
        <v>0</v>
      </c>
      <c r="W11" s="180">
        <v>0</v>
      </c>
      <c r="X11" s="31">
        <v>0</v>
      </c>
    </row>
    <row r="12" spans="1:24">
      <c r="A12" s="33">
        <v>8</v>
      </c>
      <c r="B12" s="1" t="s">
        <v>17</v>
      </c>
      <c r="C12" s="141">
        <v>24</v>
      </c>
      <c r="D12" s="1">
        <v>4</v>
      </c>
      <c r="E12" s="31">
        <f t="shared" si="0"/>
        <v>16.666666666666664</v>
      </c>
      <c r="F12" s="36">
        <v>0</v>
      </c>
      <c r="G12" s="52">
        <f t="shared" si="1"/>
        <v>0</v>
      </c>
      <c r="H12" s="33">
        <v>0</v>
      </c>
      <c r="I12" s="55">
        <f t="shared" si="2"/>
        <v>0</v>
      </c>
      <c r="J12" s="33">
        <v>0</v>
      </c>
      <c r="K12" s="55">
        <f t="shared" si="3"/>
        <v>0</v>
      </c>
      <c r="L12" s="33">
        <v>0</v>
      </c>
      <c r="M12" s="55">
        <f t="shared" si="4"/>
        <v>0</v>
      </c>
      <c r="N12" s="33">
        <v>0</v>
      </c>
      <c r="O12" s="55">
        <f t="shared" si="5"/>
        <v>0</v>
      </c>
      <c r="P12" s="33">
        <v>4</v>
      </c>
      <c r="Q12" s="180">
        <f t="shared" si="6"/>
        <v>100</v>
      </c>
      <c r="R12" s="33">
        <v>0</v>
      </c>
      <c r="S12" s="55">
        <f t="shared" si="7"/>
        <v>0</v>
      </c>
      <c r="T12" s="33">
        <v>0</v>
      </c>
      <c r="U12" s="55">
        <f t="shared" si="8"/>
        <v>0</v>
      </c>
      <c r="V12" s="33">
        <v>0</v>
      </c>
      <c r="W12" s="180">
        <f t="shared" si="9"/>
        <v>0</v>
      </c>
      <c r="X12" s="31">
        <v>64</v>
      </c>
    </row>
    <row r="13" spans="1:24">
      <c r="A13" s="33">
        <v>9</v>
      </c>
      <c r="B13" s="1" t="s">
        <v>18</v>
      </c>
      <c r="C13" s="141">
        <v>17</v>
      </c>
      <c r="D13" s="1">
        <v>3</v>
      </c>
      <c r="E13" s="31">
        <f t="shared" si="0"/>
        <v>17.647058823529413</v>
      </c>
      <c r="F13" s="36">
        <v>0</v>
      </c>
      <c r="G13" s="52">
        <f t="shared" si="1"/>
        <v>0</v>
      </c>
      <c r="H13" s="33">
        <v>0</v>
      </c>
      <c r="I13" s="55">
        <f t="shared" si="2"/>
        <v>0</v>
      </c>
      <c r="J13" s="33">
        <v>0</v>
      </c>
      <c r="K13" s="55">
        <f t="shared" si="3"/>
        <v>0</v>
      </c>
      <c r="L13" s="33">
        <v>0</v>
      </c>
      <c r="M13" s="55">
        <f t="shared" si="4"/>
        <v>0</v>
      </c>
      <c r="N13" s="33">
        <v>1</v>
      </c>
      <c r="O13" s="55">
        <f t="shared" si="5"/>
        <v>33.333333333333329</v>
      </c>
      <c r="P13" s="33">
        <v>2</v>
      </c>
      <c r="Q13" s="55">
        <f t="shared" si="6"/>
        <v>66.666666666666657</v>
      </c>
      <c r="R13" s="33">
        <v>0</v>
      </c>
      <c r="S13" s="55">
        <f t="shared" si="7"/>
        <v>0</v>
      </c>
      <c r="T13" s="33">
        <v>0</v>
      </c>
      <c r="U13" s="55">
        <f t="shared" si="8"/>
        <v>0</v>
      </c>
      <c r="V13" s="33">
        <v>0</v>
      </c>
      <c r="W13" s="180">
        <f t="shared" si="9"/>
        <v>0</v>
      </c>
      <c r="X13" s="31">
        <v>62</v>
      </c>
    </row>
    <row r="14" spans="1:24">
      <c r="A14" s="33">
        <v>10</v>
      </c>
      <c r="B14" s="1" t="s">
        <v>19</v>
      </c>
      <c r="C14" s="141">
        <v>17</v>
      </c>
      <c r="D14" s="1">
        <v>4</v>
      </c>
      <c r="E14" s="31">
        <f t="shared" si="0"/>
        <v>23.52941176470588</v>
      </c>
      <c r="F14" s="37">
        <v>0</v>
      </c>
      <c r="G14" s="52">
        <f t="shared" si="1"/>
        <v>0</v>
      </c>
      <c r="H14" s="33">
        <v>0</v>
      </c>
      <c r="I14" s="55">
        <f t="shared" si="2"/>
        <v>0</v>
      </c>
      <c r="J14" s="33">
        <v>0</v>
      </c>
      <c r="K14" s="55">
        <f t="shared" si="3"/>
        <v>0</v>
      </c>
      <c r="L14" s="33">
        <v>1</v>
      </c>
      <c r="M14" s="55">
        <f t="shared" si="4"/>
        <v>25</v>
      </c>
      <c r="N14" s="33">
        <v>2</v>
      </c>
      <c r="O14" s="55">
        <f t="shared" si="5"/>
        <v>50</v>
      </c>
      <c r="P14" s="33">
        <v>1</v>
      </c>
      <c r="Q14" s="180">
        <f t="shared" si="6"/>
        <v>25</v>
      </c>
      <c r="R14" s="33">
        <v>0</v>
      </c>
      <c r="S14" s="55">
        <f t="shared" si="7"/>
        <v>0</v>
      </c>
      <c r="T14" s="33">
        <v>0</v>
      </c>
      <c r="U14" s="55">
        <f t="shared" si="8"/>
        <v>0</v>
      </c>
      <c r="V14" s="33">
        <v>0</v>
      </c>
      <c r="W14" s="180">
        <f t="shared" si="9"/>
        <v>0</v>
      </c>
      <c r="X14" s="31">
        <v>53</v>
      </c>
    </row>
    <row r="15" spans="1:24">
      <c r="A15" s="33">
        <v>11</v>
      </c>
      <c r="B15" s="1" t="s">
        <v>20</v>
      </c>
      <c r="C15" s="141">
        <v>10</v>
      </c>
      <c r="D15" s="1">
        <v>2</v>
      </c>
      <c r="E15" s="31">
        <f t="shared" si="0"/>
        <v>20</v>
      </c>
      <c r="F15" s="36">
        <v>0</v>
      </c>
      <c r="G15" s="52">
        <f t="shared" si="1"/>
        <v>0</v>
      </c>
      <c r="H15" s="33">
        <v>0</v>
      </c>
      <c r="I15" s="55">
        <f t="shared" si="2"/>
        <v>0</v>
      </c>
      <c r="J15" s="33">
        <v>0</v>
      </c>
      <c r="K15" s="55">
        <f t="shared" si="3"/>
        <v>0</v>
      </c>
      <c r="L15" s="33">
        <v>1</v>
      </c>
      <c r="M15" s="55">
        <f t="shared" si="4"/>
        <v>50</v>
      </c>
      <c r="N15" s="33">
        <v>0</v>
      </c>
      <c r="O15" s="55">
        <f t="shared" si="5"/>
        <v>0</v>
      </c>
      <c r="P15" s="33">
        <v>0</v>
      </c>
      <c r="Q15" s="180">
        <f t="shared" si="6"/>
        <v>0</v>
      </c>
      <c r="R15" s="33">
        <v>1</v>
      </c>
      <c r="S15" s="55">
        <f t="shared" si="7"/>
        <v>50</v>
      </c>
      <c r="T15" s="33">
        <v>0</v>
      </c>
      <c r="U15" s="55">
        <f t="shared" si="8"/>
        <v>0</v>
      </c>
      <c r="V15" s="33">
        <v>0</v>
      </c>
      <c r="W15" s="180">
        <f t="shared" si="9"/>
        <v>0</v>
      </c>
      <c r="X15" s="31">
        <v>60</v>
      </c>
    </row>
    <row r="16" spans="1:24" ht="15.75" thickBot="1">
      <c r="A16" s="33"/>
      <c r="B16" s="4" t="s">
        <v>21</v>
      </c>
      <c r="C16" s="142">
        <f>SUM(C5:C15)</f>
        <v>311</v>
      </c>
      <c r="D16" s="1">
        <f>SUM(D5:D15)</f>
        <v>79</v>
      </c>
      <c r="E16" s="31">
        <f t="shared" si="0"/>
        <v>25.401929260450164</v>
      </c>
      <c r="F16" s="38">
        <f>SUM(F5:F15)</f>
        <v>6</v>
      </c>
      <c r="G16" s="52">
        <f t="shared" si="1"/>
        <v>7.59493670886076</v>
      </c>
      <c r="H16" s="38">
        <f>SUM(H5:H15)</f>
        <v>2</v>
      </c>
      <c r="I16" s="55">
        <f t="shared" si="2"/>
        <v>2.5316455696202533</v>
      </c>
      <c r="J16" s="38">
        <f>SUM(J5:J15)</f>
        <v>3</v>
      </c>
      <c r="K16" s="55">
        <f t="shared" si="3"/>
        <v>3.79746835443038</v>
      </c>
      <c r="L16" s="38">
        <f>SUM(L5:L15)</f>
        <v>9</v>
      </c>
      <c r="M16" s="55">
        <f t="shared" si="4"/>
        <v>11.39240506329114</v>
      </c>
      <c r="N16" s="38">
        <f>SUM(N5:N15)</f>
        <v>12</v>
      </c>
      <c r="O16" s="55">
        <f t="shared" si="5"/>
        <v>15.18987341772152</v>
      </c>
      <c r="P16" s="38">
        <f>SUM(P5:P15)</f>
        <v>18</v>
      </c>
      <c r="Q16" s="55">
        <f t="shared" si="6"/>
        <v>22.784810126582279</v>
      </c>
      <c r="R16" s="38">
        <f>SUM(R5:R15)</f>
        <v>22</v>
      </c>
      <c r="S16" s="55">
        <f t="shared" si="7"/>
        <v>27.848101265822784</v>
      </c>
      <c r="T16" s="38">
        <f>SUM(T5:T15)</f>
        <v>6</v>
      </c>
      <c r="U16" s="55">
        <f t="shared" si="8"/>
        <v>7.59493670886076</v>
      </c>
      <c r="V16" s="38">
        <f>SUM(V5:V15)</f>
        <v>1</v>
      </c>
      <c r="W16" s="55">
        <f t="shared" si="9"/>
        <v>1.2658227848101267</v>
      </c>
      <c r="X16" s="150">
        <v>59</v>
      </c>
    </row>
    <row r="17" spans="1:24">
      <c r="F17" s="145"/>
      <c r="G17" s="151"/>
    </row>
    <row r="19" spans="1:24">
      <c r="A19" s="379"/>
      <c r="B19" s="379"/>
      <c r="C19" s="379"/>
      <c r="D19" s="379"/>
      <c r="E19" s="379"/>
      <c r="F19" s="379"/>
      <c r="G19" s="379"/>
      <c r="H19" s="379"/>
      <c r="I19" s="379"/>
      <c r="J19" s="379"/>
      <c r="K19" s="379"/>
      <c r="L19" s="379"/>
      <c r="M19" s="379"/>
      <c r="N19" s="86"/>
    </row>
    <row r="20" spans="1:24">
      <c r="A20" s="254"/>
      <c r="B20" s="10"/>
      <c r="C20" s="82"/>
      <c r="D20" s="82"/>
      <c r="E20" s="82"/>
      <c r="F20" s="255"/>
      <c r="G20" s="82"/>
      <c r="H20" s="10"/>
      <c r="I20" s="96"/>
      <c r="J20" s="96"/>
      <c r="K20" s="8"/>
      <c r="L20" s="8"/>
      <c r="M20" s="12"/>
      <c r="N20" s="12"/>
    </row>
    <row r="21" spans="1:24">
      <c r="A21" s="10"/>
      <c r="B21" s="10"/>
      <c r="C21" s="82"/>
      <c r="D21" s="82"/>
      <c r="E21" s="82"/>
      <c r="F21" s="255"/>
      <c r="G21" s="82"/>
      <c r="H21" s="10"/>
      <c r="I21" s="249"/>
      <c r="J21" s="249"/>
      <c r="K21" s="10"/>
      <c r="L21" s="10"/>
      <c r="M21" s="10"/>
      <c r="N21" s="10"/>
    </row>
    <row r="22" spans="1:24" s="152" customFormat="1">
      <c r="A22" s="10"/>
      <c r="B22" s="10"/>
      <c r="C22" s="82"/>
      <c r="D22" s="82"/>
      <c r="E22" s="82"/>
      <c r="F22" s="255"/>
      <c r="G22" s="82"/>
      <c r="H22" s="10"/>
      <c r="I22" s="249"/>
      <c r="J22" s="249"/>
      <c r="K22" s="10"/>
      <c r="L22" s="10"/>
      <c r="M22" s="10"/>
      <c r="N22" s="10"/>
    </row>
    <row r="23" spans="1:24">
      <c r="A23" s="254"/>
      <c r="B23" s="10"/>
      <c r="C23" s="256"/>
      <c r="D23" s="256"/>
      <c r="E23" s="256"/>
      <c r="F23" s="257"/>
      <c r="G23" s="82"/>
      <c r="H23" s="10"/>
      <c r="I23" s="97"/>
      <c r="J23" s="97"/>
      <c r="K23" s="10"/>
      <c r="L23" s="10"/>
      <c r="M23" s="10"/>
      <c r="N23" s="10"/>
    </row>
    <row r="24" spans="1:24" s="65" customFormat="1">
      <c r="A24" s="10"/>
      <c r="B24" s="10"/>
      <c r="C24" s="82"/>
      <c r="D24" s="82"/>
      <c r="E24" s="82"/>
      <c r="F24" s="255"/>
      <c r="G24" s="82"/>
      <c r="H24" s="10"/>
      <c r="I24" s="97"/>
      <c r="J24" s="97"/>
      <c r="K24" s="10"/>
      <c r="L24" s="10"/>
      <c r="M24" s="10"/>
      <c r="N24" s="10"/>
      <c r="P24" s="87"/>
      <c r="R24" s="87"/>
      <c r="T24" s="87"/>
      <c r="V24" s="87"/>
      <c r="X24" s="87"/>
    </row>
    <row r="25" spans="1:24">
      <c r="A25" s="254"/>
      <c r="B25" s="10"/>
      <c r="C25" s="82"/>
      <c r="D25" s="82"/>
      <c r="E25" s="82"/>
      <c r="F25" s="255"/>
      <c r="G25" s="82"/>
      <c r="H25" s="10"/>
      <c r="I25" s="249"/>
      <c r="J25" s="249"/>
      <c r="K25" s="10"/>
      <c r="L25" s="10"/>
      <c r="M25" s="10"/>
      <c r="N25" s="10"/>
    </row>
    <row r="26" spans="1:24">
      <c r="A26" s="10"/>
      <c r="B26" s="10"/>
      <c r="C26" s="82"/>
      <c r="D26" s="82"/>
      <c r="E26" s="82"/>
      <c r="F26" s="255"/>
      <c r="G26" s="82"/>
      <c r="H26" s="10"/>
      <c r="I26" s="97"/>
      <c r="J26" s="97"/>
      <c r="K26" s="10"/>
      <c r="L26" s="10"/>
      <c r="M26" s="10"/>
      <c r="N26" s="10"/>
    </row>
    <row r="27" spans="1:24">
      <c r="A27" s="254"/>
      <c r="B27" s="10"/>
      <c r="C27" s="82"/>
      <c r="D27" s="82"/>
      <c r="E27" s="82"/>
      <c r="F27" s="255"/>
      <c r="G27" s="82"/>
      <c r="H27" s="10"/>
      <c r="I27" s="97"/>
      <c r="J27" s="97"/>
      <c r="K27" s="10"/>
      <c r="L27" s="10"/>
      <c r="M27" s="10"/>
      <c r="N27" s="10"/>
    </row>
    <row r="28" spans="1:24">
      <c r="A28" s="10"/>
      <c r="B28" s="10"/>
      <c r="C28" s="82"/>
      <c r="D28" s="82"/>
      <c r="E28" s="82"/>
      <c r="F28" s="255"/>
      <c r="G28" s="82"/>
      <c r="H28" s="10"/>
      <c r="I28" s="249"/>
      <c r="J28" s="249"/>
      <c r="K28" s="10"/>
      <c r="L28" s="10"/>
      <c r="M28" s="10"/>
      <c r="N28" s="10"/>
    </row>
    <row r="29" spans="1:24">
      <c r="A29" s="254"/>
      <c r="B29" s="10"/>
      <c r="C29" s="82"/>
      <c r="D29" s="82"/>
      <c r="E29" s="82"/>
      <c r="F29" s="255"/>
      <c r="G29" s="82"/>
      <c r="H29" s="10"/>
      <c r="I29" s="249"/>
      <c r="J29" s="249"/>
      <c r="K29" s="10"/>
      <c r="L29" s="10"/>
      <c r="M29" s="10"/>
      <c r="N29" s="10"/>
    </row>
    <row r="30" spans="1:24">
      <c r="A30" s="10"/>
      <c r="B30" s="10"/>
      <c r="C30" s="82"/>
      <c r="D30" s="82"/>
      <c r="E30" s="82"/>
      <c r="F30" s="255"/>
      <c r="G30" s="82"/>
      <c r="H30" s="10"/>
      <c r="I30" s="97"/>
      <c r="J30" s="97"/>
      <c r="K30" s="10"/>
      <c r="L30" s="10"/>
      <c r="M30" s="10"/>
      <c r="N30" s="10"/>
    </row>
    <row r="31" spans="1:24">
      <c r="A31" s="254"/>
      <c r="B31" s="10"/>
      <c r="C31" s="82"/>
      <c r="D31" s="82"/>
      <c r="E31" s="82"/>
      <c r="F31" s="255"/>
      <c r="G31" s="82"/>
      <c r="H31" s="82"/>
      <c r="I31" s="249"/>
      <c r="J31" s="249"/>
      <c r="K31" s="10"/>
      <c r="L31" s="10"/>
      <c r="M31" s="10"/>
      <c r="N31" s="10"/>
    </row>
    <row r="32" spans="1:24">
      <c r="A32" s="10"/>
      <c r="B32" s="82"/>
      <c r="C32" s="82"/>
      <c r="D32" s="82"/>
      <c r="E32" s="82"/>
      <c r="F32" s="255"/>
      <c r="G32" s="82"/>
      <c r="H32" s="82"/>
      <c r="I32" s="249"/>
      <c r="J32" s="249"/>
      <c r="K32" s="10"/>
      <c r="L32" s="10"/>
      <c r="M32" s="10"/>
      <c r="N32" s="10"/>
    </row>
    <row r="33" spans="1:25">
      <c r="A33" s="10"/>
      <c r="B33" s="93"/>
      <c r="C33" s="93"/>
      <c r="D33" s="93"/>
      <c r="E33" s="93"/>
      <c r="F33" s="258"/>
      <c r="G33" s="93"/>
      <c r="H33" s="93"/>
      <c r="I33" s="249"/>
      <c r="J33" s="249"/>
      <c r="K33" s="10"/>
      <c r="L33" s="10"/>
      <c r="M33" s="10"/>
      <c r="N33" s="10"/>
    </row>
    <row r="35" spans="1:25" s="10" customFormat="1"/>
    <row r="36" spans="1:25" s="10" customFormat="1"/>
    <row r="37" spans="1:25" s="10" customFormat="1" ht="30.75" customHeight="1">
      <c r="A37" s="380"/>
      <c r="B37" s="381"/>
      <c r="C37" s="159"/>
      <c r="D37" s="159"/>
      <c r="E37" s="159"/>
      <c r="F37" s="381"/>
      <c r="G37" s="160"/>
      <c r="H37" s="160"/>
      <c r="I37" s="382"/>
      <c r="J37" s="159"/>
      <c r="K37" s="382"/>
      <c r="L37" s="159"/>
      <c r="M37" s="159"/>
      <c r="N37" s="159"/>
      <c r="O37" s="161"/>
      <c r="P37" s="161"/>
      <c r="Q37" s="161"/>
      <c r="R37" s="161"/>
      <c r="S37" s="162"/>
      <c r="T37" s="162"/>
      <c r="U37" s="162"/>
      <c r="V37" s="162"/>
      <c r="W37" s="163"/>
      <c r="X37" s="163"/>
      <c r="Y37" s="161"/>
    </row>
    <row r="38" spans="1:25" s="10" customFormat="1" ht="15.75">
      <c r="A38" s="380"/>
      <c r="B38" s="381"/>
      <c r="C38" s="159"/>
      <c r="D38" s="159"/>
      <c r="E38" s="159"/>
      <c r="F38" s="381"/>
      <c r="G38" s="160"/>
      <c r="H38" s="160"/>
      <c r="I38" s="382"/>
      <c r="J38" s="159"/>
      <c r="K38" s="382"/>
      <c r="L38" s="159"/>
      <c r="M38" s="159"/>
      <c r="N38" s="159"/>
      <c r="O38" s="161"/>
      <c r="P38" s="161"/>
      <c r="Q38" s="161"/>
      <c r="R38" s="161"/>
      <c r="S38" s="164"/>
      <c r="T38" s="164"/>
      <c r="U38" s="165"/>
      <c r="V38" s="165"/>
      <c r="W38" s="166"/>
      <c r="X38" s="166"/>
      <c r="Y38" s="161"/>
    </row>
    <row r="39" spans="1:25" s="10" customFormat="1" ht="15.75">
      <c r="A39" s="153"/>
      <c r="B39" s="154"/>
      <c r="C39" s="155"/>
      <c r="D39" s="155"/>
      <c r="E39" s="155"/>
      <c r="F39" s="154"/>
      <c r="G39" s="154"/>
      <c r="H39" s="154"/>
      <c r="I39" s="154"/>
      <c r="J39" s="154"/>
      <c r="K39" s="98"/>
      <c r="L39" s="98"/>
      <c r="M39" s="98"/>
      <c r="N39" s="98"/>
      <c r="S39" s="100"/>
      <c r="T39" s="100"/>
      <c r="U39" s="15"/>
      <c r="V39" s="15"/>
      <c r="W39" s="102"/>
      <c r="X39" s="102"/>
    </row>
    <row r="40" spans="1:25" s="10" customFormat="1" ht="15.75">
      <c r="A40" s="153"/>
      <c r="B40" s="154"/>
      <c r="C40" s="155"/>
      <c r="D40" s="155"/>
      <c r="E40" s="155"/>
      <c r="F40" s="154"/>
      <c r="G40" s="154"/>
      <c r="H40" s="154"/>
      <c r="I40" s="154"/>
      <c r="J40" s="154"/>
      <c r="K40" s="98"/>
      <c r="L40" s="98"/>
      <c r="M40" s="98"/>
      <c r="N40" s="98"/>
      <c r="S40" s="100"/>
      <c r="T40" s="100"/>
      <c r="U40" s="15"/>
      <c r="V40" s="15"/>
      <c r="W40" s="102"/>
      <c r="X40" s="102"/>
    </row>
    <row r="41" spans="1:25" s="10" customFormat="1" ht="15.75">
      <c r="A41" s="153"/>
      <c r="B41" s="154"/>
      <c r="C41" s="155"/>
      <c r="D41" s="155"/>
      <c r="E41" s="155"/>
      <c r="F41" s="154"/>
      <c r="G41" s="154"/>
      <c r="H41" s="154"/>
      <c r="I41" s="154"/>
      <c r="J41" s="154"/>
      <c r="K41" s="98"/>
      <c r="L41" s="98"/>
      <c r="M41" s="98"/>
      <c r="N41" s="98"/>
      <c r="S41" s="100"/>
      <c r="T41" s="100"/>
      <c r="U41" s="15"/>
      <c r="V41" s="15"/>
      <c r="W41" s="102"/>
      <c r="X41" s="102"/>
    </row>
    <row r="42" spans="1:25" s="10" customFormat="1" ht="15.75">
      <c r="A42" s="153"/>
      <c r="B42" s="154"/>
      <c r="C42" s="155"/>
      <c r="D42" s="155"/>
      <c r="E42" s="155"/>
      <c r="F42" s="154"/>
      <c r="G42" s="154"/>
      <c r="H42" s="154"/>
      <c r="I42" s="154"/>
      <c r="J42" s="154"/>
      <c r="K42" s="98"/>
      <c r="L42" s="98"/>
      <c r="M42" s="98"/>
      <c r="N42" s="98"/>
      <c r="S42" s="100"/>
      <c r="T42" s="100"/>
      <c r="U42" s="15"/>
      <c r="V42" s="15"/>
      <c r="W42" s="102"/>
      <c r="X42" s="102"/>
    </row>
    <row r="43" spans="1:25" s="10" customFormat="1" ht="15.75">
      <c r="A43" s="153"/>
      <c r="B43" s="154"/>
      <c r="C43" s="155"/>
      <c r="D43" s="155"/>
      <c r="E43" s="155"/>
      <c r="F43" s="154"/>
      <c r="G43" s="154"/>
      <c r="H43" s="154"/>
      <c r="I43" s="154"/>
      <c r="J43" s="154"/>
      <c r="K43" s="98"/>
      <c r="L43" s="98"/>
      <c r="M43" s="98"/>
      <c r="N43" s="98"/>
      <c r="S43" s="100"/>
      <c r="T43" s="100"/>
      <c r="U43" s="15"/>
      <c r="V43" s="15"/>
      <c r="W43" s="102"/>
      <c r="X43" s="102"/>
    </row>
    <row r="44" spans="1:25" s="10" customFormat="1" ht="15.75">
      <c r="A44" s="153"/>
      <c r="B44" s="154"/>
      <c r="C44" s="155"/>
      <c r="D44" s="155"/>
      <c r="E44" s="155"/>
      <c r="F44" s="154"/>
      <c r="G44" s="154"/>
      <c r="H44" s="154"/>
      <c r="I44" s="154"/>
      <c r="J44" s="154"/>
      <c r="K44" s="98"/>
      <c r="L44" s="98"/>
      <c r="M44" s="98"/>
      <c r="N44" s="98"/>
      <c r="S44" s="100"/>
      <c r="T44" s="100"/>
      <c r="U44" s="15"/>
      <c r="V44" s="15"/>
      <c r="W44" s="102"/>
      <c r="X44" s="102"/>
    </row>
    <row r="45" spans="1:25" s="10" customFormat="1" ht="15.75">
      <c r="A45" s="153"/>
      <c r="B45" s="154"/>
      <c r="C45" s="155"/>
      <c r="D45" s="155"/>
      <c r="E45" s="155"/>
      <c r="F45" s="154"/>
      <c r="G45" s="154"/>
      <c r="H45" s="154"/>
      <c r="I45" s="154"/>
      <c r="J45" s="154"/>
      <c r="K45" s="98"/>
      <c r="L45" s="98"/>
      <c r="M45" s="98"/>
      <c r="N45" s="98"/>
      <c r="S45" s="100"/>
      <c r="T45" s="100"/>
      <c r="U45" s="15"/>
      <c r="V45" s="15"/>
      <c r="W45" s="102"/>
      <c r="X45" s="102"/>
    </row>
    <row r="46" spans="1:25" s="10" customFormat="1" ht="15.75">
      <c r="A46" s="153"/>
      <c r="B46" s="154"/>
      <c r="C46" s="155"/>
      <c r="D46" s="155"/>
      <c r="E46" s="155"/>
      <c r="F46" s="154"/>
      <c r="G46" s="154"/>
      <c r="H46" s="154"/>
      <c r="I46" s="154"/>
      <c r="J46" s="154"/>
      <c r="K46" s="98"/>
      <c r="L46" s="98"/>
      <c r="M46" s="98"/>
      <c r="N46" s="98"/>
      <c r="S46" s="100"/>
      <c r="T46" s="100"/>
      <c r="U46" s="15"/>
      <c r="V46" s="15"/>
      <c r="W46" s="102"/>
      <c r="X46" s="102"/>
    </row>
    <row r="47" spans="1:25" s="10" customFormat="1" ht="15.75">
      <c r="A47" s="153"/>
      <c r="B47" s="154"/>
      <c r="C47" s="155"/>
      <c r="D47" s="155"/>
      <c r="E47" s="155"/>
      <c r="F47" s="154"/>
      <c r="G47" s="154"/>
      <c r="H47" s="154"/>
      <c r="I47" s="154"/>
      <c r="J47" s="154"/>
      <c r="K47" s="98"/>
      <c r="L47" s="98"/>
      <c r="M47" s="98"/>
      <c r="N47" s="98"/>
      <c r="S47" s="100"/>
      <c r="T47" s="100"/>
      <c r="U47" s="15"/>
      <c r="V47" s="15"/>
      <c r="W47" s="102"/>
      <c r="X47" s="102"/>
    </row>
    <row r="48" spans="1:25" s="10" customFormat="1" ht="15.75">
      <c r="A48" s="153"/>
      <c r="B48" s="154"/>
      <c r="C48" s="155"/>
      <c r="D48" s="155"/>
      <c r="E48" s="155"/>
      <c r="F48" s="154"/>
      <c r="G48" s="154"/>
      <c r="H48" s="154"/>
      <c r="I48" s="154"/>
      <c r="J48" s="154"/>
      <c r="K48" s="98"/>
      <c r="L48" s="98"/>
      <c r="M48" s="98"/>
      <c r="N48" s="98"/>
      <c r="S48" s="100"/>
      <c r="T48" s="100"/>
      <c r="U48" s="15"/>
      <c r="V48" s="15"/>
      <c r="W48" s="102"/>
      <c r="X48" s="102"/>
    </row>
    <row r="49" spans="1:24" s="10" customFormat="1" ht="15.75">
      <c r="A49" s="153"/>
      <c r="B49" s="154"/>
      <c r="C49" s="155"/>
      <c r="D49" s="155"/>
      <c r="E49" s="155"/>
      <c r="F49" s="154"/>
      <c r="G49" s="154"/>
      <c r="H49" s="154"/>
      <c r="I49" s="154"/>
      <c r="J49" s="154"/>
      <c r="K49" s="98"/>
      <c r="L49" s="98"/>
      <c r="M49" s="98"/>
      <c r="N49" s="98"/>
      <c r="S49" s="101"/>
      <c r="T49" s="101"/>
      <c r="U49" s="16"/>
      <c r="V49" s="16"/>
      <c r="W49" s="103"/>
      <c r="X49" s="103"/>
    </row>
    <row r="50" spans="1:24" s="10" customFormat="1">
      <c r="A50" s="153"/>
      <c r="B50" s="154"/>
      <c r="C50" s="155"/>
      <c r="D50" s="155"/>
      <c r="E50" s="155"/>
      <c r="F50" s="154"/>
      <c r="G50" s="154"/>
      <c r="H50" s="154"/>
      <c r="I50" s="154"/>
      <c r="J50" s="154"/>
      <c r="K50" s="98"/>
      <c r="L50" s="98"/>
      <c r="M50" s="98"/>
      <c r="N50" s="98"/>
    </row>
    <row r="51" spans="1:24" s="10" customFormat="1">
      <c r="A51" s="153"/>
      <c r="B51" s="154"/>
      <c r="C51" s="155"/>
      <c r="D51" s="155"/>
      <c r="E51" s="155"/>
      <c r="F51" s="154"/>
      <c r="G51" s="154"/>
      <c r="H51" s="154"/>
      <c r="I51" s="154"/>
      <c r="J51" s="154"/>
      <c r="K51" s="98"/>
      <c r="L51" s="98"/>
      <c r="M51" s="98"/>
      <c r="N51" s="98"/>
    </row>
    <row r="52" spans="1:24" s="10" customFormat="1">
      <c r="A52" s="156"/>
      <c r="B52" s="157"/>
      <c r="C52" s="158"/>
      <c r="D52" s="158"/>
      <c r="E52" s="158"/>
      <c r="F52" s="157"/>
      <c r="G52" s="157"/>
      <c r="H52" s="157"/>
      <c r="I52" s="157"/>
      <c r="J52" s="157"/>
      <c r="K52" s="99"/>
      <c r="L52" s="99"/>
      <c r="M52" s="99"/>
      <c r="N52" s="99"/>
    </row>
    <row r="53" spans="1:24" s="10" customFormat="1"/>
    <row r="54" spans="1:24" s="10" customFormat="1"/>
    <row r="55" spans="1:24" s="10" customFormat="1"/>
  </sheetData>
  <mergeCells count="8">
    <mergeCell ref="A19:M19"/>
    <mergeCell ref="A1:O1"/>
    <mergeCell ref="A2:O2"/>
    <mergeCell ref="A37:A38"/>
    <mergeCell ref="B37:B38"/>
    <mergeCell ref="F37:F38"/>
    <mergeCell ref="I37:I38"/>
    <mergeCell ref="K37:K38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V33"/>
  <sheetViews>
    <sheetView workbookViewId="0">
      <selection activeCell="K34" sqref="K34"/>
    </sheetView>
  </sheetViews>
  <sheetFormatPr defaultRowHeight="15"/>
  <cols>
    <col min="1" max="1" width="6.85546875" customWidth="1"/>
    <col min="2" max="2" width="10.28515625" customWidth="1"/>
    <col min="3" max="3" width="4.5703125" customWidth="1"/>
    <col min="4" max="22" width="5.28515625" customWidth="1"/>
  </cols>
  <sheetData>
    <row r="1" spans="1:22">
      <c r="A1" s="348" t="s">
        <v>38</v>
      </c>
      <c r="B1" s="348"/>
      <c r="C1" s="348"/>
      <c r="D1" s="348"/>
      <c r="E1" s="348"/>
      <c r="F1" s="348"/>
      <c r="G1" s="348"/>
      <c r="H1" s="348"/>
      <c r="I1" s="348"/>
    </row>
    <row r="2" spans="1:22">
      <c r="A2" s="348" t="s">
        <v>44</v>
      </c>
      <c r="B2" s="348"/>
      <c r="C2" s="348"/>
      <c r="D2" s="348"/>
      <c r="E2" s="348"/>
      <c r="F2" s="348"/>
      <c r="G2" s="348"/>
      <c r="H2" s="348"/>
      <c r="I2" s="348"/>
    </row>
    <row r="4" spans="1:22" ht="90">
      <c r="A4" s="1" t="s">
        <v>0</v>
      </c>
      <c r="B4" s="1" t="s">
        <v>1</v>
      </c>
      <c r="C4" s="181" t="s">
        <v>103</v>
      </c>
      <c r="D4" s="116" t="s">
        <v>39</v>
      </c>
      <c r="E4" s="1" t="s">
        <v>64</v>
      </c>
      <c r="F4" s="1" t="s">
        <v>22</v>
      </c>
      <c r="G4" s="1" t="s">
        <v>64</v>
      </c>
      <c r="H4" s="1" t="s">
        <v>98</v>
      </c>
      <c r="I4" s="1" t="s">
        <v>64</v>
      </c>
      <c r="J4" s="1" t="s">
        <v>3</v>
      </c>
      <c r="K4" s="1" t="s">
        <v>64</v>
      </c>
      <c r="L4" s="1" t="s">
        <v>4</v>
      </c>
      <c r="M4" s="1" t="s">
        <v>64</v>
      </c>
      <c r="N4" s="1" t="s">
        <v>5</v>
      </c>
      <c r="O4" s="1" t="s">
        <v>64</v>
      </c>
      <c r="P4" s="1" t="s">
        <v>6</v>
      </c>
      <c r="Q4" s="1" t="s">
        <v>64</v>
      </c>
      <c r="R4" s="1" t="s">
        <v>7</v>
      </c>
      <c r="S4" s="1" t="s">
        <v>64</v>
      </c>
      <c r="T4" s="1" t="s">
        <v>8</v>
      </c>
      <c r="U4" s="1" t="s">
        <v>64</v>
      </c>
      <c r="V4" s="116" t="s">
        <v>9</v>
      </c>
    </row>
    <row r="5" spans="1:22">
      <c r="A5" s="115">
        <v>1</v>
      </c>
      <c r="B5" s="1" t="s">
        <v>10</v>
      </c>
      <c r="C5" s="141">
        <v>39</v>
      </c>
      <c r="D5" s="1">
        <v>10</v>
      </c>
      <c r="E5" s="1">
        <f>D5/C5*100</f>
        <v>25.641025641025639</v>
      </c>
      <c r="F5" s="115"/>
      <c r="G5" s="1">
        <f>F5/D5*100</f>
        <v>0</v>
      </c>
      <c r="H5" s="115"/>
      <c r="I5" s="1">
        <f>H5/D5*100</f>
        <v>0</v>
      </c>
      <c r="J5" s="115"/>
      <c r="K5" s="1">
        <f>J5/D5*100</f>
        <v>0</v>
      </c>
      <c r="L5" s="115">
        <v>3</v>
      </c>
      <c r="M5" s="1">
        <f>N5/D5*100</f>
        <v>0</v>
      </c>
      <c r="N5" s="115"/>
      <c r="O5" s="1">
        <f>N5/D5*100</f>
        <v>0</v>
      </c>
      <c r="P5" s="115">
        <v>5</v>
      </c>
      <c r="Q5" s="1">
        <f>P5/D5*100</f>
        <v>50</v>
      </c>
      <c r="R5" s="115">
        <v>2</v>
      </c>
      <c r="S5" s="1">
        <f>R5/D5*100</f>
        <v>20</v>
      </c>
      <c r="T5" s="115"/>
      <c r="U5" s="1">
        <f>T5/D5*100</f>
        <v>0</v>
      </c>
      <c r="V5" s="1">
        <v>70</v>
      </c>
    </row>
    <row r="6" spans="1:22">
      <c r="A6" s="115">
        <v>2</v>
      </c>
      <c r="B6" s="1" t="s">
        <v>11</v>
      </c>
      <c r="C6" s="141">
        <v>30</v>
      </c>
      <c r="D6" s="1">
        <v>8</v>
      </c>
      <c r="E6" s="1">
        <f t="shared" ref="E6:E16" si="0">D6/C6*100</f>
        <v>26.666666666666668</v>
      </c>
      <c r="F6" s="115">
        <v>3</v>
      </c>
      <c r="G6" s="1">
        <f t="shared" ref="G6:G16" si="1">F6/D6*100</f>
        <v>37.5</v>
      </c>
      <c r="H6" s="115"/>
      <c r="I6" s="1">
        <f t="shared" ref="I6:I16" si="2">H6/D6*100</f>
        <v>0</v>
      </c>
      <c r="J6" s="115">
        <v>2</v>
      </c>
      <c r="K6" s="1">
        <f t="shared" ref="K6:K16" si="3">J6/D6*100</f>
        <v>25</v>
      </c>
      <c r="L6" s="115">
        <v>3</v>
      </c>
      <c r="M6" s="1">
        <f t="shared" ref="M6:M16" si="4">N6/D6*100</f>
        <v>0</v>
      </c>
      <c r="N6" s="115"/>
      <c r="O6" s="1">
        <f t="shared" ref="O6:O16" si="5">N6/D6*100</f>
        <v>0</v>
      </c>
      <c r="P6" s="115"/>
      <c r="Q6" s="1">
        <f t="shared" ref="Q6:Q16" si="6">P6/D6*100</f>
        <v>0</v>
      </c>
      <c r="R6" s="115"/>
      <c r="S6" s="1">
        <f t="shared" ref="S6:S16" si="7">R6/D6*100</f>
        <v>0</v>
      </c>
      <c r="T6" s="115"/>
      <c r="U6" s="1">
        <f t="shared" ref="U6:U16" si="8">T6/D6*100</f>
        <v>0</v>
      </c>
      <c r="V6" s="1">
        <v>39</v>
      </c>
    </row>
    <row r="7" spans="1:22">
      <c r="A7" s="115">
        <v>3</v>
      </c>
      <c r="B7" s="1" t="s">
        <v>12</v>
      </c>
      <c r="C7" s="141">
        <v>67</v>
      </c>
      <c r="D7" s="1">
        <v>15</v>
      </c>
      <c r="E7" s="1">
        <f t="shared" si="0"/>
        <v>22.388059701492537</v>
      </c>
      <c r="F7" s="115">
        <v>3</v>
      </c>
      <c r="G7" s="1">
        <f t="shared" si="1"/>
        <v>20</v>
      </c>
      <c r="H7" s="115">
        <v>2</v>
      </c>
      <c r="I7" s="1">
        <f t="shared" si="2"/>
        <v>13.333333333333334</v>
      </c>
      <c r="J7" s="115"/>
      <c r="K7" s="1">
        <f t="shared" si="3"/>
        <v>0</v>
      </c>
      <c r="L7" s="115">
        <v>2</v>
      </c>
      <c r="M7" s="1">
        <f t="shared" si="4"/>
        <v>20</v>
      </c>
      <c r="N7" s="115">
        <v>3</v>
      </c>
      <c r="O7" s="1">
        <f t="shared" si="5"/>
        <v>20</v>
      </c>
      <c r="P7" s="115">
        <v>5</v>
      </c>
      <c r="Q7" s="1">
        <f t="shared" si="6"/>
        <v>33.333333333333329</v>
      </c>
      <c r="R7" s="115"/>
      <c r="S7" s="1">
        <f t="shared" si="7"/>
        <v>0</v>
      </c>
      <c r="T7" s="115"/>
      <c r="U7" s="1">
        <f t="shared" si="8"/>
        <v>0</v>
      </c>
      <c r="V7" s="1">
        <v>55</v>
      </c>
    </row>
    <row r="8" spans="1:22">
      <c r="A8" s="115">
        <v>4</v>
      </c>
      <c r="B8" s="1" t="s">
        <v>13</v>
      </c>
      <c r="C8" s="141">
        <v>59</v>
      </c>
      <c r="D8" s="1">
        <v>20</v>
      </c>
      <c r="E8" s="1">
        <f t="shared" si="0"/>
        <v>33.898305084745758</v>
      </c>
      <c r="F8" s="115">
        <v>1</v>
      </c>
      <c r="G8" s="1">
        <f t="shared" si="1"/>
        <v>5</v>
      </c>
      <c r="H8" s="115"/>
      <c r="I8" s="1">
        <f t="shared" si="2"/>
        <v>0</v>
      </c>
      <c r="J8" s="115">
        <v>2</v>
      </c>
      <c r="K8" s="1">
        <f t="shared" si="3"/>
        <v>10</v>
      </c>
      <c r="L8" s="115">
        <v>4</v>
      </c>
      <c r="M8" s="1">
        <f t="shared" si="4"/>
        <v>30</v>
      </c>
      <c r="N8" s="115">
        <v>6</v>
      </c>
      <c r="O8" s="1">
        <f t="shared" si="5"/>
        <v>30</v>
      </c>
      <c r="P8" s="115">
        <v>5</v>
      </c>
      <c r="Q8" s="1">
        <f t="shared" si="6"/>
        <v>25</v>
      </c>
      <c r="R8" s="115"/>
      <c r="S8" s="1">
        <f t="shared" si="7"/>
        <v>0</v>
      </c>
      <c r="T8" s="115">
        <v>2</v>
      </c>
      <c r="U8" s="1">
        <f t="shared" si="8"/>
        <v>10</v>
      </c>
      <c r="V8" s="1">
        <v>63</v>
      </c>
    </row>
    <row r="9" spans="1:22">
      <c r="A9" s="115">
        <v>5</v>
      </c>
      <c r="B9" s="1" t="s">
        <v>14</v>
      </c>
      <c r="C9" s="141">
        <v>19</v>
      </c>
      <c r="D9" s="1">
        <v>3</v>
      </c>
      <c r="E9" s="1">
        <f t="shared" si="0"/>
        <v>15.789473684210526</v>
      </c>
      <c r="F9" s="115"/>
      <c r="G9" s="1">
        <f t="shared" si="1"/>
        <v>0</v>
      </c>
      <c r="H9" s="115">
        <v>1</v>
      </c>
      <c r="I9" s="1">
        <f t="shared" si="2"/>
        <v>33.333333333333329</v>
      </c>
      <c r="J9" s="115">
        <v>2</v>
      </c>
      <c r="K9" s="1">
        <f t="shared" si="3"/>
        <v>66.666666666666657</v>
      </c>
      <c r="L9" s="115"/>
      <c r="M9" s="1">
        <f t="shared" si="4"/>
        <v>0</v>
      </c>
      <c r="N9" s="115"/>
      <c r="O9" s="1">
        <f t="shared" si="5"/>
        <v>0</v>
      </c>
      <c r="P9" s="115"/>
      <c r="Q9" s="1">
        <f t="shared" si="6"/>
        <v>0</v>
      </c>
      <c r="R9" s="115"/>
      <c r="S9" s="1">
        <f t="shared" si="7"/>
        <v>0</v>
      </c>
      <c r="T9" s="115"/>
      <c r="U9" s="1">
        <f t="shared" si="8"/>
        <v>0</v>
      </c>
      <c r="V9" s="1">
        <v>43</v>
      </c>
    </row>
    <row r="10" spans="1:22">
      <c r="A10" s="115">
        <v>6</v>
      </c>
      <c r="B10" s="1" t="s">
        <v>15</v>
      </c>
      <c r="C10" s="141">
        <v>23</v>
      </c>
      <c r="D10" s="1">
        <v>2</v>
      </c>
      <c r="E10" s="1">
        <f t="shared" si="0"/>
        <v>8.695652173913043</v>
      </c>
      <c r="F10" s="115"/>
      <c r="G10" s="1">
        <f t="shared" si="1"/>
        <v>0</v>
      </c>
      <c r="H10" s="115"/>
      <c r="I10" s="1">
        <f t="shared" si="2"/>
        <v>0</v>
      </c>
      <c r="J10" s="115">
        <v>1</v>
      </c>
      <c r="K10" s="1">
        <f t="shared" si="3"/>
        <v>50</v>
      </c>
      <c r="L10" s="115"/>
      <c r="M10" s="1">
        <f t="shared" si="4"/>
        <v>50</v>
      </c>
      <c r="N10" s="115">
        <v>1</v>
      </c>
      <c r="O10" s="1">
        <f t="shared" si="5"/>
        <v>50</v>
      </c>
      <c r="P10" s="115"/>
      <c r="Q10" s="1">
        <f t="shared" si="6"/>
        <v>0</v>
      </c>
      <c r="R10" s="115"/>
      <c r="S10" s="1">
        <f t="shared" si="7"/>
        <v>0</v>
      </c>
      <c r="T10" s="115"/>
      <c r="U10" s="1">
        <f t="shared" si="8"/>
        <v>0</v>
      </c>
      <c r="V10" s="1">
        <v>57</v>
      </c>
    </row>
    <row r="11" spans="1:22">
      <c r="A11" s="115">
        <v>7</v>
      </c>
      <c r="B11" s="1" t="s">
        <v>16</v>
      </c>
      <c r="C11" s="141">
        <v>6</v>
      </c>
      <c r="D11" s="1">
        <v>1</v>
      </c>
      <c r="E11" s="1">
        <f t="shared" si="0"/>
        <v>16.666666666666664</v>
      </c>
      <c r="F11" s="115"/>
      <c r="G11" s="1">
        <f t="shared" si="1"/>
        <v>0</v>
      </c>
      <c r="H11" s="115"/>
      <c r="I11" s="1">
        <f t="shared" si="2"/>
        <v>0</v>
      </c>
      <c r="J11" s="115"/>
      <c r="K11" s="1">
        <f t="shared" si="3"/>
        <v>0</v>
      </c>
      <c r="L11" s="115">
        <v>1</v>
      </c>
      <c r="M11" s="1">
        <f t="shared" si="4"/>
        <v>0</v>
      </c>
      <c r="N11" s="115"/>
      <c r="O11" s="1">
        <f t="shared" si="5"/>
        <v>0</v>
      </c>
      <c r="P11" s="115"/>
      <c r="Q11" s="1">
        <f t="shared" si="6"/>
        <v>0</v>
      </c>
      <c r="R11" s="115"/>
      <c r="S11" s="1">
        <f t="shared" si="7"/>
        <v>0</v>
      </c>
      <c r="T11" s="115"/>
      <c r="U11" s="1">
        <f t="shared" si="8"/>
        <v>0</v>
      </c>
      <c r="V11" s="1">
        <v>53</v>
      </c>
    </row>
    <row r="12" spans="1:22">
      <c r="A12" s="115">
        <v>8</v>
      </c>
      <c r="B12" s="1" t="s">
        <v>17</v>
      </c>
      <c r="C12" s="141">
        <v>24</v>
      </c>
      <c r="D12" s="1">
        <v>8</v>
      </c>
      <c r="E12" s="1">
        <f t="shared" si="0"/>
        <v>33.333333333333329</v>
      </c>
      <c r="F12" s="115"/>
      <c r="G12" s="1">
        <f t="shared" si="1"/>
        <v>0</v>
      </c>
      <c r="H12" s="115">
        <v>1</v>
      </c>
      <c r="I12" s="1">
        <f t="shared" si="2"/>
        <v>12.5</v>
      </c>
      <c r="J12" s="115">
        <v>1</v>
      </c>
      <c r="K12" s="1">
        <f t="shared" si="3"/>
        <v>12.5</v>
      </c>
      <c r="L12" s="115">
        <v>1</v>
      </c>
      <c r="M12" s="1">
        <f t="shared" si="4"/>
        <v>12.5</v>
      </c>
      <c r="N12" s="115">
        <v>1</v>
      </c>
      <c r="O12" s="1">
        <f t="shared" si="5"/>
        <v>12.5</v>
      </c>
      <c r="P12" s="115">
        <v>3</v>
      </c>
      <c r="Q12" s="1">
        <f t="shared" si="6"/>
        <v>37.5</v>
      </c>
      <c r="R12" s="115">
        <v>1</v>
      </c>
      <c r="S12" s="1">
        <f t="shared" si="7"/>
        <v>12.5</v>
      </c>
      <c r="T12" s="115"/>
      <c r="U12" s="1">
        <f t="shared" si="8"/>
        <v>0</v>
      </c>
      <c r="V12" s="1">
        <v>63</v>
      </c>
    </row>
    <row r="13" spans="1:22">
      <c r="A13" s="115">
        <v>9</v>
      </c>
      <c r="B13" s="1" t="s">
        <v>18</v>
      </c>
      <c r="C13" s="141">
        <v>17</v>
      </c>
      <c r="D13" s="1">
        <v>4</v>
      </c>
      <c r="E13" s="1">
        <f t="shared" si="0"/>
        <v>23.52941176470588</v>
      </c>
      <c r="F13" s="115">
        <v>1</v>
      </c>
      <c r="G13" s="1">
        <f t="shared" si="1"/>
        <v>25</v>
      </c>
      <c r="H13" s="115"/>
      <c r="I13" s="1">
        <f t="shared" si="2"/>
        <v>0</v>
      </c>
      <c r="J13" s="115">
        <v>1</v>
      </c>
      <c r="K13" s="1">
        <f t="shared" si="3"/>
        <v>25</v>
      </c>
      <c r="L13" s="115"/>
      <c r="M13" s="1">
        <f t="shared" si="4"/>
        <v>50</v>
      </c>
      <c r="N13" s="115">
        <v>2</v>
      </c>
      <c r="O13" s="1">
        <f t="shared" si="5"/>
        <v>50</v>
      </c>
      <c r="P13" s="115"/>
      <c r="Q13" s="1">
        <f t="shared" si="6"/>
        <v>0</v>
      </c>
      <c r="R13" s="115"/>
      <c r="S13" s="1">
        <f t="shared" si="7"/>
        <v>0</v>
      </c>
      <c r="T13" s="115"/>
      <c r="U13" s="1">
        <f t="shared" si="8"/>
        <v>0</v>
      </c>
      <c r="V13" s="1">
        <v>47</v>
      </c>
    </row>
    <row r="14" spans="1:22">
      <c r="A14" s="115">
        <v>10</v>
      </c>
      <c r="B14" s="1" t="s">
        <v>19</v>
      </c>
      <c r="C14" s="141">
        <v>17</v>
      </c>
      <c r="D14" s="1">
        <v>7</v>
      </c>
      <c r="E14" s="1">
        <f t="shared" si="0"/>
        <v>41.17647058823529</v>
      </c>
      <c r="F14" s="115"/>
      <c r="G14" s="1">
        <f t="shared" si="1"/>
        <v>0</v>
      </c>
      <c r="H14" s="115"/>
      <c r="I14" s="1">
        <f t="shared" si="2"/>
        <v>0</v>
      </c>
      <c r="J14" s="115">
        <v>2</v>
      </c>
      <c r="K14" s="1">
        <f t="shared" si="3"/>
        <v>28.571428571428569</v>
      </c>
      <c r="L14" s="115">
        <v>2</v>
      </c>
      <c r="M14" s="1">
        <f t="shared" si="4"/>
        <v>0</v>
      </c>
      <c r="N14" s="115"/>
      <c r="O14" s="1">
        <f t="shared" si="5"/>
        <v>0</v>
      </c>
      <c r="P14" s="115">
        <v>3</v>
      </c>
      <c r="Q14" s="1">
        <f t="shared" si="6"/>
        <v>42.857142857142854</v>
      </c>
      <c r="R14" s="115"/>
      <c r="S14" s="1">
        <f t="shared" si="7"/>
        <v>0</v>
      </c>
      <c r="T14" s="115"/>
      <c r="U14" s="1">
        <f t="shared" si="8"/>
        <v>0</v>
      </c>
      <c r="V14" s="1">
        <v>59</v>
      </c>
    </row>
    <row r="15" spans="1:22">
      <c r="A15" s="115">
        <v>11</v>
      </c>
      <c r="B15" s="1" t="s">
        <v>20</v>
      </c>
      <c r="C15" s="141">
        <v>10</v>
      </c>
      <c r="D15" s="1">
        <v>1</v>
      </c>
      <c r="E15" s="1">
        <f t="shared" si="0"/>
        <v>10</v>
      </c>
      <c r="F15" s="115"/>
      <c r="G15" s="1">
        <f t="shared" si="1"/>
        <v>0</v>
      </c>
      <c r="H15" s="115"/>
      <c r="I15" s="1">
        <f t="shared" si="2"/>
        <v>0</v>
      </c>
      <c r="J15" s="115">
        <v>0</v>
      </c>
      <c r="K15" s="1">
        <f t="shared" si="3"/>
        <v>0</v>
      </c>
      <c r="L15" s="115"/>
      <c r="M15" s="1">
        <f t="shared" si="4"/>
        <v>100</v>
      </c>
      <c r="N15" s="115">
        <v>1</v>
      </c>
      <c r="O15" s="1">
        <f t="shared" si="5"/>
        <v>100</v>
      </c>
      <c r="P15" s="115"/>
      <c r="Q15" s="1">
        <f t="shared" si="6"/>
        <v>0</v>
      </c>
      <c r="R15" s="115"/>
      <c r="S15" s="1">
        <f t="shared" si="7"/>
        <v>0</v>
      </c>
      <c r="T15" s="115"/>
      <c r="U15" s="1">
        <f t="shared" si="8"/>
        <v>0</v>
      </c>
      <c r="V15" s="1">
        <v>60</v>
      </c>
    </row>
    <row r="16" spans="1:22">
      <c r="A16" s="115">
        <v>12</v>
      </c>
      <c r="B16" s="4" t="s">
        <v>77</v>
      </c>
      <c r="C16" s="142">
        <f>SUM(C5:C15)</f>
        <v>311</v>
      </c>
      <c r="D16" s="1">
        <f>SUM(D5:D15)</f>
        <v>79</v>
      </c>
      <c r="E16" s="1">
        <f t="shared" si="0"/>
        <v>25.401929260450164</v>
      </c>
      <c r="F16" s="115">
        <f>SUM(F5:F15)</f>
        <v>8</v>
      </c>
      <c r="G16" s="1">
        <f t="shared" si="1"/>
        <v>10.126582278481013</v>
      </c>
      <c r="H16" s="172">
        <f>SUM(H5:H15)</f>
        <v>4</v>
      </c>
      <c r="I16" s="1">
        <f t="shared" si="2"/>
        <v>5.0632911392405067</v>
      </c>
      <c r="J16" s="172">
        <f>SUM(J5:J15)</f>
        <v>11</v>
      </c>
      <c r="K16" s="1">
        <f t="shared" si="3"/>
        <v>13.924050632911392</v>
      </c>
      <c r="L16" s="172">
        <f>SUM(L5:L15)</f>
        <v>16</v>
      </c>
      <c r="M16" s="1">
        <f t="shared" si="4"/>
        <v>17.721518987341771</v>
      </c>
      <c r="N16" s="172">
        <f>SUM(N5:N15)</f>
        <v>14</v>
      </c>
      <c r="O16" s="1">
        <f t="shared" si="5"/>
        <v>17.721518987341771</v>
      </c>
      <c r="P16" s="172">
        <f>SUM(P5:P15)</f>
        <v>21</v>
      </c>
      <c r="Q16" s="1">
        <f t="shared" si="6"/>
        <v>26.582278481012654</v>
      </c>
      <c r="R16" s="172">
        <f>SUM(R5:R15)</f>
        <v>3</v>
      </c>
      <c r="S16" s="1">
        <f t="shared" si="7"/>
        <v>3.79746835443038</v>
      </c>
      <c r="T16" s="172">
        <f>SUM(T5:T15)</f>
        <v>2</v>
      </c>
      <c r="U16" s="1">
        <f t="shared" si="8"/>
        <v>2.5316455696202533</v>
      </c>
      <c r="V16" s="1">
        <v>57</v>
      </c>
    </row>
    <row r="17" spans="1:22">
      <c r="A17" s="114"/>
      <c r="C17" s="114"/>
      <c r="F17" s="143"/>
      <c r="H17" s="143"/>
      <c r="J17" s="143"/>
      <c r="L17" s="143"/>
      <c r="N17" s="143"/>
      <c r="P17" s="143"/>
      <c r="R17" s="143"/>
      <c r="T17" s="143"/>
      <c r="V17" s="144"/>
    </row>
    <row r="19" spans="1:22">
      <c r="A19" s="10"/>
      <c r="B19" s="10"/>
      <c r="C19" s="10"/>
      <c r="D19" s="10"/>
      <c r="E19" s="10"/>
      <c r="F19" s="10"/>
      <c r="G19" s="10"/>
      <c r="H19" s="10"/>
    </row>
    <row r="20" spans="1:22">
      <c r="A20" s="379"/>
      <c r="B20" s="379"/>
      <c r="C20" s="379"/>
      <c r="D20" s="379"/>
      <c r="E20" s="379"/>
      <c r="F20" s="379"/>
      <c r="G20" s="379"/>
      <c r="H20" s="379"/>
    </row>
    <row r="21" spans="1:22">
      <c r="A21" s="10"/>
      <c r="B21" s="92"/>
      <c r="C21" s="92"/>
      <c r="D21" s="92"/>
      <c r="E21" s="10"/>
      <c r="F21" s="11"/>
      <c r="G21" s="8"/>
      <c r="H21" s="12"/>
    </row>
    <row r="22" spans="1:22">
      <c r="A22" s="10"/>
      <c r="B22" s="92"/>
      <c r="C22" s="92"/>
      <c r="D22" s="92"/>
      <c r="E22" s="10"/>
      <c r="F22" s="10"/>
      <c r="G22" s="10"/>
      <c r="H22" s="10"/>
    </row>
    <row r="23" spans="1:22">
      <c r="A23" s="10"/>
      <c r="B23" s="92"/>
      <c r="C23" s="92"/>
      <c r="D23" s="92"/>
      <c r="E23" s="10"/>
      <c r="F23" s="10"/>
      <c r="G23" s="10"/>
      <c r="H23" s="10"/>
    </row>
    <row r="24" spans="1:22">
      <c r="A24" s="10"/>
      <c r="B24" s="92"/>
      <c r="C24" s="92"/>
      <c r="D24" s="92"/>
      <c r="E24" s="10"/>
      <c r="F24" s="10"/>
      <c r="G24" s="10"/>
      <c r="H24" s="10"/>
    </row>
    <row r="25" spans="1:22">
      <c r="A25" s="10"/>
      <c r="B25" s="92"/>
      <c r="C25" s="92"/>
      <c r="D25" s="92"/>
      <c r="E25" s="10"/>
      <c r="F25" s="10"/>
      <c r="G25" s="10"/>
      <c r="H25" s="10"/>
    </row>
    <row r="26" spans="1:22">
      <c r="A26" s="10"/>
      <c r="B26" s="93"/>
      <c r="C26" s="93"/>
      <c r="D26" s="93"/>
      <c r="E26" s="10"/>
      <c r="F26" s="10"/>
      <c r="G26" s="10"/>
      <c r="H26" s="10"/>
    </row>
    <row r="27" spans="1:22">
      <c r="A27" s="10"/>
      <c r="B27" s="92"/>
      <c r="C27" s="92"/>
      <c r="D27" s="92"/>
      <c r="E27" s="10"/>
      <c r="F27" s="10"/>
      <c r="G27" s="10"/>
      <c r="H27" s="10"/>
    </row>
    <row r="28" spans="1:22">
      <c r="A28" s="10"/>
      <c r="B28" s="92"/>
      <c r="C28" s="92"/>
      <c r="D28" s="92"/>
      <c r="E28" s="10"/>
      <c r="F28" s="10"/>
      <c r="G28" s="10"/>
      <c r="H28" s="10"/>
    </row>
    <row r="29" spans="1:22">
      <c r="A29" s="10"/>
      <c r="B29" s="93"/>
      <c r="C29" s="93"/>
      <c r="D29" s="93"/>
      <c r="E29" s="10"/>
      <c r="F29" s="10"/>
      <c r="G29" s="10"/>
      <c r="H29" s="10"/>
    </row>
    <row r="30" spans="1:22">
      <c r="A30" s="10"/>
      <c r="B30" s="92"/>
      <c r="C30" s="92"/>
      <c r="D30" s="92"/>
      <c r="E30" s="10"/>
      <c r="F30" s="10"/>
      <c r="G30" s="10"/>
      <c r="H30" s="10"/>
    </row>
    <row r="31" spans="1:22">
      <c r="A31" s="10"/>
      <c r="B31" s="92"/>
      <c r="C31" s="92"/>
      <c r="D31" s="92"/>
      <c r="E31" s="10"/>
      <c r="F31" s="10"/>
      <c r="G31" s="10"/>
      <c r="H31" s="10"/>
    </row>
    <row r="32" spans="1:22">
      <c r="A32" s="10"/>
      <c r="B32" s="93"/>
      <c r="C32" s="93"/>
      <c r="D32" s="93"/>
      <c r="E32" s="250"/>
      <c r="F32" s="10"/>
      <c r="G32" s="10"/>
      <c r="H32" s="10"/>
    </row>
    <row r="33" spans="1:8">
      <c r="A33" s="10"/>
      <c r="B33" s="10"/>
      <c r="C33" s="10"/>
      <c r="D33" s="10"/>
      <c r="E33" s="10"/>
      <c r="F33" s="10"/>
      <c r="G33" s="10"/>
      <c r="H33" s="10"/>
    </row>
  </sheetData>
  <mergeCells count="3">
    <mergeCell ref="A20:H20"/>
    <mergeCell ref="A1:I1"/>
    <mergeCell ref="A2:I2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U53"/>
  <sheetViews>
    <sheetView workbookViewId="0">
      <selection activeCell="D11" sqref="D11"/>
    </sheetView>
  </sheetViews>
  <sheetFormatPr defaultRowHeight="15"/>
  <cols>
    <col min="1" max="1" width="9.140625" style="168"/>
    <col min="2" max="2" width="9.85546875" style="168" customWidth="1"/>
    <col min="3" max="4" width="6.7109375" style="168" customWidth="1"/>
    <col min="5" max="5" width="6.140625" style="168" customWidth="1"/>
    <col min="6" max="6" width="6" style="168" customWidth="1"/>
    <col min="7" max="7" width="5.85546875" style="168" customWidth="1"/>
    <col min="8" max="8" width="5.7109375" style="168" customWidth="1"/>
    <col min="9" max="9" width="6.5703125" style="168" customWidth="1"/>
    <col min="10" max="16384" width="9.140625" style="168"/>
  </cols>
  <sheetData>
    <row r="1" spans="1:21">
      <c r="A1" s="374" t="s">
        <v>38</v>
      </c>
      <c r="B1" s="374"/>
      <c r="C1" s="374"/>
      <c r="D1" s="374"/>
      <c r="E1" s="374"/>
      <c r="F1" s="374"/>
      <c r="G1" s="374"/>
      <c r="H1" s="167"/>
    </row>
    <row r="2" spans="1:21">
      <c r="A2" s="348" t="s">
        <v>113</v>
      </c>
      <c r="B2" s="348"/>
      <c r="C2" s="348"/>
      <c r="D2" s="348"/>
      <c r="E2" s="348"/>
      <c r="F2" s="348"/>
      <c r="G2" s="348"/>
      <c r="H2" s="167"/>
    </row>
    <row r="4" spans="1:21" ht="120">
      <c r="A4" s="1" t="s">
        <v>0</v>
      </c>
      <c r="B4" s="1" t="s">
        <v>1</v>
      </c>
      <c r="C4" s="170" t="s">
        <v>100</v>
      </c>
      <c r="D4" s="170" t="s">
        <v>102</v>
      </c>
      <c r="E4" s="170" t="s">
        <v>75</v>
      </c>
      <c r="F4" s="170" t="s">
        <v>64</v>
      </c>
      <c r="G4" s="171" t="s">
        <v>112</v>
      </c>
      <c r="H4" s="170" t="s">
        <v>64</v>
      </c>
      <c r="I4" s="171" t="s">
        <v>3</v>
      </c>
      <c r="J4" s="170" t="s">
        <v>64</v>
      </c>
      <c r="K4" s="171" t="s">
        <v>4</v>
      </c>
      <c r="L4" s="170" t="s">
        <v>64</v>
      </c>
      <c r="M4" s="171" t="s">
        <v>5</v>
      </c>
      <c r="N4" s="170" t="s">
        <v>64</v>
      </c>
      <c r="O4" s="171" t="s">
        <v>6</v>
      </c>
      <c r="P4" s="170" t="s">
        <v>64</v>
      </c>
      <c r="Q4" s="171" t="s">
        <v>7</v>
      </c>
      <c r="R4" s="170" t="s">
        <v>64</v>
      </c>
      <c r="S4" s="51" t="s">
        <v>8</v>
      </c>
      <c r="T4" s="169" t="s">
        <v>64</v>
      </c>
      <c r="U4" s="170" t="s">
        <v>9</v>
      </c>
    </row>
    <row r="5" spans="1:21">
      <c r="A5" s="169">
        <v>1</v>
      </c>
      <c r="B5" s="1" t="s">
        <v>10</v>
      </c>
      <c r="C5" s="141">
        <v>39</v>
      </c>
      <c r="D5" s="50">
        <v>12</v>
      </c>
      <c r="E5" s="36">
        <v>0</v>
      </c>
      <c r="F5" s="52">
        <f t="shared" ref="F5:F16" si="0">E5/D5*100</f>
        <v>0</v>
      </c>
      <c r="G5" s="169">
        <v>1</v>
      </c>
      <c r="H5" s="55">
        <f t="shared" ref="H5:H16" si="1">G5/D5*100</f>
        <v>8.3333333333333321</v>
      </c>
      <c r="I5" s="169">
        <v>2</v>
      </c>
      <c r="J5" s="55">
        <f>I5/D5*100</f>
        <v>16.666666666666664</v>
      </c>
      <c r="K5" s="169">
        <v>1</v>
      </c>
      <c r="L5" s="55">
        <f>K5/D5*100</f>
        <v>8.3333333333333321</v>
      </c>
      <c r="M5" s="169">
        <v>2</v>
      </c>
      <c r="N5" s="55">
        <f t="shared" ref="N5:N16" si="2">M5/D5*100</f>
        <v>16.666666666666664</v>
      </c>
      <c r="O5" s="169">
        <v>5</v>
      </c>
      <c r="P5" s="55">
        <f t="shared" ref="P5:P16" si="3">O5/D5*100</f>
        <v>41.666666666666671</v>
      </c>
      <c r="Q5" s="169">
        <v>0</v>
      </c>
      <c r="R5" s="55">
        <f t="shared" ref="R5:R16" si="4">Q5/D5*100</f>
        <v>0</v>
      </c>
      <c r="S5" s="169">
        <v>1</v>
      </c>
      <c r="T5" s="55">
        <f t="shared" ref="T5:T16" si="5">S5/D5*100</f>
        <v>8.3333333333333321</v>
      </c>
      <c r="U5" s="79">
        <v>65</v>
      </c>
    </row>
    <row r="6" spans="1:21">
      <c r="A6" s="169">
        <v>2</v>
      </c>
      <c r="B6" s="1" t="s">
        <v>11</v>
      </c>
      <c r="C6" s="141">
        <v>30</v>
      </c>
      <c r="D6" s="50">
        <v>7</v>
      </c>
      <c r="E6" s="36">
        <v>2</v>
      </c>
      <c r="F6" s="52">
        <f t="shared" si="0"/>
        <v>28.571428571428569</v>
      </c>
      <c r="G6" s="169">
        <v>0</v>
      </c>
      <c r="H6" s="55">
        <f t="shared" si="1"/>
        <v>0</v>
      </c>
      <c r="I6" s="169">
        <v>3</v>
      </c>
      <c r="J6" s="55">
        <f t="shared" ref="J6:J16" si="6">K6/D6*100</f>
        <v>28.571428571428569</v>
      </c>
      <c r="K6" s="169">
        <v>2</v>
      </c>
      <c r="L6" s="55">
        <f t="shared" ref="L6:L16" si="7">K6/D6*10</f>
        <v>2.8571428571428568</v>
      </c>
      <c r="M6" s="169">
        <v>0</v>
      </c>
      <c r="N6" s="55">
        <f t="shared" si="2"/>
        <v>0</v>
      </c>
      <c r="O6" s="169">
        <v>0</v>
      </c>
      <c r="P6" s="55">
        <f t="shared" si="3"/>
        <v>0</v>
      </c>
      <c r="Q6" s="169">
        <v>0</v>
      </c>
      <c r="R6" s="55">
        <f t="shared" si="4"/>
        <v>0</v>
      </c>
      <c r="S6" s="169">
        <v>0</v>
      </c>
      <c r="T6" s="55">
        <f t="shared" si="5"/>
        <v>0</v>
      </c>
      <c r="U6" s="79">
        <v>42</v>
      </c>
    </row>
    <row r="7" spans="1:21">
      <c r="A7" s="169">
        <v>3</v>
      </c>
      <c r="B7" s="1" t="s">
        <v>12</v>
      </c>
      <c r="C7" s="141">
        <v>67</v>
      </c>
      <c r="D7" s="50">
        <v>14</v>
      </c>
      <c r="E7" s="36">
        <v>2</v>
      </c>
      <c r="F7" s="52">
        <f t="shared" si="0"/>
        <v>14.285714285714285</v>
      </c>
      <c r="G7" s="169">
        <v>1</v>
      </c>
      <c r="H7" s="55">
        <f t="shared" si="1"/>
        <v>7.1428571428571423</v>
      </c>
      <c r="I7" s="169">
        <v>1</v>
      </c>
      <c r="J7" s="55">
        <f t="shared" si="6"/>
        <v>7.1428571428571423</v>
      </c>
      <c r="K7" s="169">
        <v>1</v>
      </c>
      <c r="L7" s="55">
        <f t="shared" si="7"/>
        <v>0.71428571428571419</v>
      </c>
      <c r="M7" s="169">
        <v>0</v>
      </c>
      <c r="N7" s="55">
        <f t="shared" si="2"/>
        <v>0</v>
      </c>
      <c r="O7" s="169">
        <v>8</v>
      </c>
      <c r="P7" s="55">
        <f t="shared" si="3"/>
        <v>57.142857142857139</v>
      </c>
      <c r="Q7" s="169">
        <v>0</v>
      </c>
      <c r="R7" s="55">
        <f t="shared" si="4"/>
        <v>0</v>
      </c>
      <c r="S7" s="169">
        <v>1</v>
      </c>
      <c r="T7" s="55">
        <f t="shared" si="5"/>
        <v>7.1428571428571423</v>
      </c>
      <c r="U7" s="79">
        <v>62</v>
      </c>
    </row>
    <row r="8" spans="1:21">
      <c r="A8" s="169">
        <v>4</v>
      </c>
      <c r="B8" s="1" t="s">
        <v>13</v>
      </c>
      <c r="C8" s="141">
        <v>59</v>
      </c>
      <c r="D8" s="50">
        <v>18</v>
      </c>
      <c r="E8" s="36">
        <v>3</v>
      </c>
      <c r="F8" s="52">
        <f t="shared" si="0"/>
        <v>16.666666666666664</v>
      </c>
      <c r="G8" s="169">
        <v>0</v>
      </c>
      <c r="H8" s="55">
        <f t="shared" si="1"/>
        <v>0</v>
      </c>
      <c r="I8" s="169">
        <v>3</v>
      </c>
      <c r="J8" s="55">
        <f t="shared" si="6"/>
        <v>16.666666666666664</v>
      </c>
      <c r="K8" s="169">
        <v>3</v>
      </c>
      <c r="L8" s="55">
        <f t="shared" si="7"/>
        <v>1.6666666666666665</v>
      </c>
      <c r="M8" s="169">
        <v>4</v>
      </c>
      <c r="N8" s="55">
        <f t="shared" si="2"/>
        <v>22.222222222222221</v>
      </c>
      <c r="O8" s="169">
        <v>0</v>
      </c>
      <c r="P8" s="55">
        <f t="shared" si="3"/>
        <v>0</v>
      </c>
      <c r="Q8" s="169">
        <v>3</v>
      </c>
      <c r="R8" s="55">
        <f t="shared" si="4"/>
        <v>16.666666666666664</v>
      </c>
      <c r="S8" s="169">
        <v>2</v>
      </c>
      <c r="T8" s="55">
        <f t="shared" si="5"/>
        <v>11.111111111111111</v>
      </c>
      <c r="U8" s="79">
        <v>44.5</v>
      </c>
    </row>
    <row r="9" spans="1:21">
      <c r="A9" s="169">
        <v>5</v>
      </c>
      <c r="B9" s="1" t="s">
        <v>14</v>
      </c>
      <c r="C9" s="141">
        <v>19</v>
      </c>
      <c r="D9" s="50">
        <v>4</v>
      </c>
      <c r="E9" s="36">
        <v>3</v>
      </c>
      <c r="F9" s="52">
        <f t="shared" si="0"/>
        <v>75</v>
      </c>
      <c r="G9" s="169">
        <v>0</v>
      </c>
      <c r="H9" s="55">
        <f t="shared" si="1"/>
        <v>0</v>
      </c>
      <c r="I9" s="169">
        <v>0</v>
      </c>
      <c r="J9" s="55">
        <f t="shared" si="6"/>
        <v>0</v>
      </c>
      <c r="K9" s="169">
        <v>0</v>
      </c>
      <c r="L9" s="55">
        <f t="shared" si="7"/>
        <v>0</v>
      </c>
      <c r="M9" s="169">
        <v>0</v>
      </c>
      <c r="N9" s="55">
        <f t="shared" si="2"/>
        <v>0</v>
      </c>
      <c r="O9" s="169">
        <v>1</v>
      </c>
      <c r="P9" s="55">
        <f t="shared" si="3"/>
        <v>25</v>
      </c>
      <c r="Q9" s="169">
        <v>0</v>
      </c>
      <c r="R9" s="55">
        <f t="shared" si="4"/>
        <v>0</v>
      </c>
      <c r="S9" s="169">
        <v>0</v>
      </c>
      <c r="T9" s="55">
        <f t="shared" si="5"/>
        <v>0</v>
      </c>
      <c r="U9" s="79">
        <v>42</v>
      </c>
    </row>
    <row r="10" spans="1:21">
      <c r="A10" s="169">
        <v>6</v>
      </c>
      <c r="B10" s="1" t="s">
        <v>15</v>
      </c>
      <c r="C10" s="141">
        <v>23</v>
      </c>
      <c r="D10" s="50">
        <v>2</v>
      </c>
      <c r="E10" s="36">
        <v>0</v>
      </c>
      <c r="F10" s="52">
        <f t="shared" si="0"/>
        <v>0</v>
      </c>
      <c r="G10" s="169">
        <v>0</v>
      </c>
      <c r="H10" s="55">
        <f t="shared" si="1"/>
        <v>0</v>
      </c>
      <c r="I10" s="169">
        <v>0</v>
      </c>
      <c r="J10" s="55">
        <f t="shared" si="6"/>
        <v>0</v>
      </c>
      <c r="K10" s="169">
        <v>0</v>
      </c>
      <c r="L10" s="55">
        <f t="shared" si="7"/>
        <v>0</v>
      </c>
      <c r="M10" s="169">
        <v>0</v>
      </c>
      <c r="N10" s="55">
        <f t="shared" si="2"/>
        <v>0</v>
      </c>
      <c r="O10" s="169">
        <v>2</v>
      </c>
      <c r="P10" s="55">
        <f t="shared" si="3"/>
        <v>100</v>
      </c>
      <c r="Q10" s="169">
        <v>0</v>
      </c>
      <c r="R10" s="55">
        <f t="shared" si="4"/>
        <v>0</v>
      </c>
      <c r="S10" s="169">
        <v>0</v>
      </c>
      <c r="T10" s="55">
        <f t="shared" si="5"/>
        <v>0</v>
      </c>
      <c r="U10" s="79">
        <v>75</v>
      </c>
    </row>
    <row r="11" spans="1:21">
      <c r="A11" s="169">
        <v>7</v>
      </c>
      <c r="B11" s="1" t="s">
        <v>16</v>
      </c>
      <c r="C11" s="141">
        <v>6</v>
      </c>
      <c r="D11" s="50">
        <v>1</v>
      </c>
      <c r="E11" s="36">
        <v>1</v>
      </c>
      <c r="F11" s="52">
        <f t="shared" si="0"/>
        <v>100</v>
      </c>
      <c r="G11" s="169">
        <v>0</v>
      </c>
      <c r="H11" s="55">
        <f t="shared" si="1"/>
        <v>0</v>
      </c>
      <c r="I11" s="169">
        <v>0</v>
      </c>
      <c r="J11" s="55">
        <f t="shared" si="6"/>
        <v>0</v>
      </c>
      <c r="K11" s="169">
        <v>0</v>
      </c>
      <c r="L11" s="55">
        <f t="shared" si="7"/>
        <v>0</v>
      </c>
      <c r="M11" s="169">
        <v>0</v>
      </c>
      <c r="N11" s="55">
        <f t="shared" si="2"/>
        <v>0</v>
      </c>
      <c r="O11" s="169">
        <v>0</v>
      </c>
      <c r="P11" s="55">
        <f t="shared" si="3"/>
        <v>0</v>
      </c>
      <c r="Q11" s="169">
        <v>0</v>
      </c>
      <c r="R11" s="55">
        <f t="shared" si="4"/>
        <v>0</v>
      </c>
      <c r="S11" s="169">
        <v>0</v>
      </c>
      <c r="T11" s="55">
        <f t="shared" si="5"/>
        <v>0</v>
      </c>
      <c r="U11" s="79">
        <v>18</v>
      </c>
    </row>
    <row r="12" spans="1:21">
      <c r="A12" s="169">
        <v>8</v>
      </c>
      <c r="B12" s="1" t="s">
        <v>17</v>
      </c>
      <c r="C12" s="141">
        <v>24</v>
      </c>
      <c r="D12" s="50">
        <v>7</v>
      </c>
      <c r="E12" s="36">
        <v>1</v>
      </c>
      <c r="F12" s="52">
        <f t="shared" si="0"/>
        <v>14.285714285714285</v>
      </c>
      <c r="G12" s="169">
        <v>1</v>
      </c>
      <c r="H12" s="55">
        <f t="shared" si="1"/>
        <v>14.285714285714285</v>
      </c>
      <c r="I12" s="169">
        <v>1</v>
      </c>
      <c r="J12" s="55">
        <f t="shared" si="6"/>
        <v>14.285714285714285</v>
      </c>
      <c r="K12" s="169">
        <v>1</v>
      </c>
      <c r="L12" s="55">
        <f t="shared" si="7"/>
        <v>1.4285714285714284</v>
      </c>
      <c r="M12" s="169">
        <v>1</v>
      </c>
      <c r="N12" s="55">
        <f t="shared" si="2"/>
        <v>14.285714285714285</v>
      </c>
      <c r="O12" s="169">
        <v>1</v>
      </c>
      <c r="P12" s="55">
        <f t="shared" si="3"/>
        <v>14.285714285714285</v>
      </c>
      <c r="Q12" s="169">
        <v>1</v>
      </c>
      <c r="R12" s="55">
        <f t="shared" si="4"/>
        <v>14.285714285714285</v>
      </c>
      <c r="S12" s="169">
        <v>0</v>
      </c>
      <c r="T12" s="55">
        <f t="shared" si="5"/>
        <v>0</v>
      </c>
      <c r="U12" s="79">
        <v>55</v>
      </c>
    </row>
    <row r="13" spans="1:21">
      <c r="A13" s="169">
        <v>9</v>
      </c>
      <c r="B13" s="1" t="s">
        <v>18</v>
      </c>
      <c r="C13" s="141">
        <v>17</v>
      </c>
      <c r="D13" s="50">
        <v>4</v>
      </c>
      <c r="E13" s="36">
        <v>1</v>
      </c>
      <c r="F13" s="52">
        <f t="shared" si="0"/>
        <v>25</v>
      </c>
      <c r="G13" s="169">
        <v>0</v>
      </c>
      <c r="H13" s="55">
        <f t="shared" si="1"/>
        <v>0</v>
      </c>
      <c r="I13" s="169">
        <v>0</v>
      </c>
      <c r="J13" s="55">
        <f t="shared" si="6"/>
        <v>50</v>
      </c>
      <c r="K13" s="169">
        <v>2</v>
      </c>
      <c r="L13" s="55">
        <f t="shared" si="7"/>
        <v>5</v>
      </c>
      <c r="M13" s="169">
        <v>0</v>
      </c>
      <c r="N13" s="55">
        <f t="shared" si="2"/>
        <v>0</v>
      </c>
      <c r="O13" s="169">
        <v>1</v>
      </c>
      <c r="P13" s="55">
        <f t="shared" si="3"/>
        <v>25</v>
      </c>
      <c r="Q13" s="169">
        <v>0</v>
      </c>
      <c r="R13" s="55">
        <f t="shared" si="4"/>
        <v>0</v>
      </c>
      <c r="S13" s="169">
        <v>0</v>
      </c>
      <c r="T13" s="55">
        <f t="shared" si="5"/>
        <v>0</v>
      </c>
      <c r="U13" s="79">
        <v>50</v>
      </c>
    </row>
    <row r="14" spans="1:21">
      <c r="A14" s="169">
        <v>10</v>
      </c>
      <c r="B14" s="1" t="s">
        <v>19</v>
      </c>
      <c r="C14" s="141">
        <v>17</v>
      </c>
      <c r="D14" s="50">
        <v>7</v>
      </c>
      <c r="E14" s="37">
        <v>1</v>
      </c>
      <c r="F14" s="52">
        <f t="shared" si="0"/>
        <v>14.285714285714285</v>
      </c>
      <c r="G14" s="169">
        <v>0</v>
      </c>
      <c r="H14" s="55">
        <f t="shared" si="1"/>
        <v>0</v>
      </c>
      <c r="I14" s="169">
        <v>1</v>
      </c>
      <c r="J14" s="55">
        <f t="shared" si="6"/>
        <v>14.285714285714285</v>
      </c>
      <c r="K14" s="169">
        <v>1</v>
      </c>
      <c r="L14" s="55">
        <f t="shared" si="7"/>
        <v>1.4285714285714284</v>
      </c>
      <c r="M14" s="169">
        <v>2</v>
      </c>
      <c r="N14" s="55">
        <f t="shared" si="2"/>
        <v>28.571428571428569</v>
      </c>
      <c r="O14" s="169">
        <v>2</v>
      </c>
      <c r="P14" s="55">
        <f t="shared" si="3"/>
        <v>28.571428571428569</v>
      </c>
      <c r="Q14" s="169">
        <v>0</v>
      </c>
      <c r="R14" s="55">
        <f t="shared" si="4"/>
        <v>0</v>
      </c>
      <c r="S14" s="169">
        <v>0</v>
      </c>
      <c r="T14" s="55">
        <f t="shared" si="5"/>
        <v>0</v>
      </c>
      <c r="U14" s="79">
        <v>59</v>
      </c>
    </row>
    <row r="15" spans="1:21">
      <c r="A15" s="169">
        <v>11</v>
      </c>
      <c r="B15" s="1" t="s">
        <v>20</v>
      </c>
      <c r="C15" s="141">
        <v>10</v>
      </c>
      <c r="D15" s="50">
        <f t="shared" ref="D15" si="8">E15+G15+I15+K15+M15+O15+Q15+S15</f>
        <v>1</v>
      </c>
      <c r="E15" s="36">
        <v>0</v>
      </c>
      <c r="F15" s="52">
        <f t="shared" si="0"/>
        <v>0</v>
      </c>
      <c r="G15" s="169">
        <v>0</v>
      </c>
      <c r="H15" s="55">
        <f t="shared" si="1"/>
        <v>0</v>
      </c>
      <c r="I15" s="169">
        <v>0</v>
      </c>
      <c r="J15" s="55">
        <f t="shared" si="6"/>
        <v>100</v>
      </c>
      <c r="K15" s="169">
        <v>1</v>
      </c>
      <c r="L15" s="55">
        <f t="shared" si="7"/>
        <v>10</v>
      </c>
      <c r="M15" s="169">
        <v>0</v>
      </c>
      <c r="N15" s="55">
        <f t="shared" si="2"/>
        <v>0</v>
      </c>
      <c r="O15" s="169">
        <v>0</v>
      </c>
      <c r="P15" s="55">
        <f t="shared" si="3"/>
        <v>0</v>
      </c>
      <c r="Q15" s="169">
        <v>0</v>
      </c>
      <c r="R15" s="55">
        <f t="shared" si="4"/>
        <v>0</v>
      </c>
      <c r="S15" s="169">
        <v>0</v>
      </c>
      <c r="T15" s="55">
        <f t="shared" si="5"/>
        <v>0</v>
      </c>
      <c r="U15" s="79">
        <v>56</v>
      </c>
    </row>
    <row r="16" spans="1:21" ht="15.75" thickBot="1">
      <c r="A16" s="169"/>
      <c r="B16" s="4" t="s">
        <v>21</v>
      </c>
      <c r="C16" s="111">
        <f>SUM(C5:C15)</f>
        <v>311</v>
      </c>
      <c r="D16" s="50">
        <f>SUM(D5:D15)</f>
        <v>77</v>
      </c>
      <c r="E16" s="53">
        <f>SUM(E5:E15)</f>
        <v>14</v>
      </c>
      <c r="F16" s="54">
        <f t="shared" si="0"/>
        <v>18.181818181818183</v>
      </c>
      <c r="G16" s="53">
        <f>SUM(G5:G15)</f>
        <v>3</v>
      </c>
      <c r="H16" s="6">
        <f t="shared" si="1"/>
        <v>3.8961038961038961</v>
      </c>
      <c r="I16" s="53">
        <f>SUM(I5:I15)</f>
        <v>11</v>
      </c>
      <c r="J16" s="6">
        <f t="shared" si="6"/>
        <v>15.584415584415584</v>
      </c>
      <c r="K16" s="53">
        <f>SUM(K5:K15)</f>
        <v>12</v>
      </c>
      <c r="L16" s="6">
        <f t="shared" si="7"/>
        <v>1.5584415584415585</v>
      </c>
      <c r="M16" s="53">
        <f>SUM(M5:M15)</f>
        <v>9</v>
      </c>
      <c r="N16" s="6">
        <f t="shared" si="2"/>
        <v>11.688311688311687</v>
      </c>
      <c r="O16" s="53">
        <f>SUM(O5:O15)</f>
        <v>20</v>
      </c>
      <c r="P16" s="6">
        <f t="shared" si="3"/>
        <v>25.97402597402597</v>
      </c>
      <c r="Q16" s="53">
        <f>SUM(Q5:Q15)</f>
        <v>4</v>
      </c>
      <c r="R16" s="6">
        <f t="shared" si="4"/>
        <v>5.1948051948051948</v>
      </c>
      <c r="S16" s="53">
        <f>SUM(S5:S15)</f>
        <v>4</v>
      </c>
      <c r="T16" s="6">
        <f t="shared" si="5"/>
        <v>5.1948051948051948</v>
      </c>
      <c r="U16" s="204">
        <v>57</v>
      </c>
    </row>
    <row r="18" spans="1:6">
      <c r="A18" s="10"/>
      <c r="B18" s="10"/>
      <c r="C18" s="10"/>
      <c r="D18" s="10"/>
      <c r="E18" s="10"/>
      <c r="F18" s="10"/>
    </row>
    <row r="19" spans="1:6">
      <c r="A19" s="379"/>
      <c r="B19" s="379"/>
      <c r="C19" s="379"/>
      <c r="D19" s="379"/>
      <c r="E19" s="379"/>
      <c r="F19" s="379"/>
    </row>
    <row r="20" spans="1:6">
      <c r="A20" s="315"/>
      <c r="B20" s="316"/>
      <c r="C20" s="316"/>
      <c r="D20" s="316"/>
      <c r="E20" s="317"/>
      <c r="F20" s="12"/>
    </row>
    <row r="21" spans="1:6">
      <c r="A21" s="315"/>
      <c r="B21" s="316"/>
      <c r="C21" s="316"/>
      <c r="D21" s="10"/>
      <c r="E21" s="318"/>
      <c r="F21" s="10"/>
    </row>
    <row r="22" spans="1:6">
      <c r="A22" s="315"/>
      <c r="B22" s="319"/>
      <c r="C22" s="319"/>
      <c r="D22" s="10"/>
      <c r="E22" s="320"/>
      <c r="F22" s="10"/>
    </row>
    <row r="23" spans="1:6">
      <c r="A23" s="315"/>
      <c r="B23" s="319"/>
      <c r="C23" s="319"/>
      <c r="D23" s="10"/>
      <c r="E23" s="321"/>
      <c r="F23" s="10"/>
    </row>
    <row r="24" spans="1:6">
      <c r="A24" s="315"/>
      <c r="B24" s="319"/>
      <c r="C24" s="319"/>
      <c r="D24" s="10"/>
      <c r="E24" s="321"/>
      <c r="F24" s="10"/>
    </row>
    <row r="25" spans="1:6">
      <c r="A25" s="315"/>
      <c r="B25" s="319"/>
      <c r="C25" s="319"/>
      <c r="D25" s="10"/>
      <c r="E25" s="321"/>
      <c r="F25" s="10"/>
    </row>
    <row r="26" spans="1:6">
      <c r="A26" s="315"/>
      <c r="B26" s="319"/>
      <c r="C26" s="319"/>
      <c r="D26" s="10"/>
      <c r="E26" s="321"/>
      <c r="F26" s="10"/>
    </row>
    <row r="27" spans="1:6">
      <c r="A27" s="315"/>
      <c r="B27" s="319"/>
      <c r="C27" s="319"/>
      <c r="D27" s="10"/>
      <c r="E27" s="320"/>
      <c r="F27" s="10"/>
    </row>
    <row r="28" spans="1:6">
      <c r="A28" s="315"/>
      <c r="B28" s="319"/>
      <c r="C28" s="319"/>
      <c r="D28" s="10"/>
      <c r="E28" s="322"/>
      <c r="F28" s="10"/>
    </row>
    <row r="29" spans="1:6">
      <c r="A29" s="315"/>
      <c r="B29" s="319"/>
      <c r="C29" s="319"/>
      <c r="D29" s="10"/>
      <c r="E29" s="322"/>
      <c r="F29" s="10"/>
    </row>
    <row r="30" spans="1:6">
      <c r="A30" s="323"/>
      <c r="B30" s="316"/>
      <c r="C30" s="316"/>
      <c r="D30" s="10"/>
      <c r="E30" s="324"/>
      <c r="F30" s="10"/>
    </row>
    <row r="31" spans="1:6">
      <c r="A31" s="315"/>
      <c r="B31" s="319"/>
      <c r="C31" s="319"/>
      <c r="D31" s="10"/>
      <c r="E31" s="322"/>
      <c r="F31" s="10"/>
    </row>
    <row r="32" spans="1:6">
      <c r="A32" s="315"/>
      <c r="B32" s="319"/>
      <c r="C32" s="319"/>
      <c r="D32" s="319"/>
      <c r="E32" s="322"/>
      <c r="F32" s="10"/>
    </row>
    <row r="33" spans="1:17">
      <c r="A33" s="10"/>
      <c r="B33" s="10"/>
      <c r="C33" s="10"/>
      <c r="D33" s="10"/>
      <c r="E33" s="10"/>
      <c r="F33" s="10"/>
    </row>
    <row r="34" spans="1:17">
      <c r="A34" s="10"/>
      <c r="B34" s="10"/>
      <c r="C34" s="10"/>
      <c r="D34" s="10"/>
      <c r="E34" s="10"/>
      <c r="F34" s="10"/>
    </row>
    <row r="35" spans="1:17">
      <c r="A35" s="223"/>
      <c r="B35" s="223"/>
      <c r="C35" s="223"/>
      <c r="D35" s="223"/>
      <c r="E35" s="223"/>
      <c r="F35" s="10"/>
    </row>
    <row r="36" spans="1:17" ht="29.25" customHeight="1">
      <c r="A36" s="251"/>
      <c r="B36" s="378"/>
      <c r="C36" s="378"/>
      <c r="D36" s="378"/>
      <c r="E36" s="223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</row>
    <row r="37" spans="1:17">
      <c r="A37" s="225"/>
      <c r="B37" s="253"/>
      <c r="C37" s="253"/>
      <c r="D37" s="253"/>
      <c r="E37" s="223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</row>
    <row r="38" spans="1:17" ht="15.75">
      <c r="A38" s="225"/>
      <c r="B38" s="227"/>
      <c r="C38" s="231"/>
      <c r="D38" s="227"/>
      <c r="E38" s="223"/>
      <c r="F38" s="251"/>
      <c r="G38" s="373"/>
      <c r="H38" s="373"/>
      <c r="I38" s="10"/>
      <c r="J38" s="10"/>
      <c r="K38" s="10"/>
      <c r="L38" s="10"/>
      <c r="M38" s="10"/>
      <c r="N38" s="10"/>
      <c r="O38" s="10"/>
      <c r="P38" s="10"/>
      <c r="Q38" s="10"/>
    </row>
    <row r="39" spans="1:17" ht="15.75">
      <c r="A39" s="326"/>
      <c r="B39" s="154"/>
      <c r="C39" s="103"/>
      <c r="D39" s="154"/>
      <c r="E39" s="223"/>
      <c r="F39" s="225"/>
      <c r="G39" s="226"/>
      <c r="H39" s="226"/>
      <c r="I39" s="10"/>
      <c r="J39" s="10"/>
      <c r="K39" s="10"/>
      <c r="L39" s="10"/>
      <c r="M39" s="10"/>
      <c r="N39" s="10"/>
      <c r="O39" s="10"/>
      <c r="P39" s="10"/>
      <c r="Q39" s="10"/>
    </row>
    <row r="40" spans="1:17" ht="15.75">
      <c r="A40" s="326"/>
      <c r="B40" s="154"/>
      <c r="C40" s="103"/>
      <c r="D40" s="154"/>
      <c r="E40" s="223"/>
      <c r="F40" s="225"/>
      <c r="G40" s="226"/>
      <c r="H40" s="226"/>
      <c r="I40" s="10"/>
      <c r="J40" s="10"/>
      <c r="K40" s="10"/>
      <c r="L40" s="10"/>
      <c r="M40" s="10"/>
      <c r="N40" s="10"/>
      <c r="O40" s="10"/>
      <c r="P40" s="10"/>
      <c r="Q40" s="10"/>
    </row>
    <row r="41" spans="1:17" ht="15.75">
      <c r="A41" s="326"/>
      <c r="B41" s="154"/>
      <c r="C41" s="103"/>
      <c r="D41" s="154"/>
      <c r="E41" s="223"/>
      <c r="F41" s="225"/>
      <c r="G41" s="226"/>
      <c r="H41" s="226"/>
      <c r="I41" s="10"/>
      <c r="J41" s="10"/>
      <c r="K41" s="10"/>
      <c r="L41" s="10"/>
      <c r="M41" s="10"/>
      <c r="N41" s="10"/>
      <c r="O41" s="10"/>
      <c r="P41" s="10"/>
      <c r="Q41" s="10"/>
    </row>
    <row r="42" spans="1:17" ht="15.75">
      <c r="A42" s="326"/>
      <c r="B42" s="154"/>
      <c r="C42" s="103"/>
      <c r="D42" s="154"/>
      <c r="E42" s="223"/>
      <c r="F42" s="225"/>
      <c r="G42" s="226"/>
      <c r="H42" s="226"/>
      <c r="I42" s="10"/>
      <c r="J42" s="10"/>
      <c r="K42" s="10"/>
      <c r="L42" s="10"/>
      <c r="M42" s="10"/>
      <c r="N42" s="10"/>
      <c r="O42" s="10"/>
      <c r="P42" s="10"/>
      <c r="Q42" s="10"/>
    </row>
    <row r="43" spans="1:17" ht="15.75">
      <c r="A43" s="326"/>
      <c r="B43" s="154"/>
      <c r="C43" s="103"/>
      <c r="D43" s="154"/>
      <c r="E43" s="223"/>
      <c r="F43" s="225"/>
      <c r="G43" s="226"/>
      <c r="H43" s="226"/>
      <c r="I43" s="10"/>
      <c r="J43" s="10"/>
      <c r="K43" s="10"/>
      <c r="L43" s="10"/>
      <c r="M43" s="10"/>
      <c r="N43" s="10"/>
      <c r="O43" s="10"/>
      <c r="P43" s="10"/>
      <c r="Q43" s="10"/>
    </row>
    <row r="44" spans="1:17" ht="15.75">
      <c r="A44" s="326"/>
      <c r="B44" s="154"/>
      <c r="C44" s="103"/>
      <c r="D44" s="154"/>
      <c r="E44" s="223"/>
      <c r="F44" s="225"/>
      <c r="G44" s="226"/>
      <c r="H44" s="226"/>
      <c r="I44" s="10"/>
      <c r="J44" s="10"/>
      <c r="K44" s="10"/>
      <c r="L44" s="10"/>
      <c r="M44" s="10"/>
      <c r="N44" s="10"/>
      <c r="O44" s="10"/>
      <c r="P44" s="10"/>
      <c r="Q44" s="10"/>
    </row>
    <row r="45" spans="1:17" ht="15.75">
      <c r="A45" s="326"/>
      <c r="B45" s="154"/>
      <c r="C45" s="103"/>
      <c r="D45" s="154"/>
      <c r="E45" s="223"/>
      <c r="F45" s="225"/>
      <c r="G45" s="226"/>
      <c r="H45" s="226"/>
      <c r="I45" s="10"/>
      <c r="J45" s="10"/>
      <c r="K45" s="10"/>
      <c r="L45" s="10"/>
      <c r="M45" s="10"/>
      <c r="N45" s="10"/>
      <c r="O45" s="10"/>
      <c r="P45" s="10"/>
      <c r="Q45" s="10"/>
    </row>
    <row r="46" spans="1:17" ht="15.75">
      <c r="A46" s="326"/>
      <c r="B46" s="154"/>
      <c r="C46" s="103"/>
      <c r="D46" s="154"/>
      <c r="E46" s="223"/>
      <c r="F46" s="225"/>
      <c r="G46" s="226"/>
      <c r="H46" s="226"/>
      <c r="I46" s="10"/>
      <c r="J46" s="10"/>
      <c r="K46" s="10"/>
      <c r="L46" s="10"/>
      <c r="M46" s="10"/>
      <c r="N46" s="10"/>
      <c r="O46" s="10"/>
      <c r="P46" s="10"/>
      <c r="Q46" s="10"/>
    </row>
    <row r="47" spans="1:17" ht="15.75">
      <c r="A47" s="326"/>
      <c r="B47" s="154"/>
      <c r="C47" s="103"/>
      <c r="D47" s="154"/>
      <c r="E47" s="223"/>
      <c r="F47" s="225"/>
      <c r="G47" s="226"/>
      <c r="H47" s="226"/>
      <c r="I47" s="10"/>
      <c r="J47" s="10"/>
      <c r="K47" s="10"/>
      <c r="L47" s="10"/>
      <c r="M47" s="10"/>
      <c r="N47" s="10"/>
      <c r="O47" s="10"/>
      <c r="P47" s="10"/>
      <c r="Q47" s="10"/>
    </row>
    <row r="48" spans="1:17" ht="15.75">
      <c r="A48" s="326"/>
      <c r="B48" s="154"/>
      <c r="C48" s="103"/>
      <c r="D48" s="154"/>
      <c r="E48" s="223"/>
      <c r="F48" s="225"/>
      <c r="G48" s="226"/>
      <c r="H48" s="226"/>
      <c r="I48" s="10"/>
      <c r="J48" s="10"/>
      <c r="K48" s="10"/>
      <c r="L48" s="10"/>
      <c r="M48" s="10"/>
      <c r="N48" s="10"/>
      <c r="O48" s="10"/>
      <c r="P48" s="10"/>
      <c r="Q48" s="10"/>
    </row>
    <row r="49" spans="1:17">
      <c r="A49" s="325"/>
      <c r="B49" s="17"/>
      <c r="C49" s="17"/>
      <c r="D49" s="17"/>
      <c r="E49" s="223"/>
      <c r="F49" s="225"/>
      <c r="G49" s="226"/>
      <c r="H49" s="226"/>
      <c r="I49" s="10"/>
      <c r="J49" s="10"/>
      <c r="K49" s="10"/>
      <c r="L49" s="10"/>
      <c r="M49" s="10"/>
      <c r="N49" s="10"/>
      <c r="O49" s="10"/>
      <c r="P49" s="10"/>
      <c r="Q49" s="10"/>
    </row>
    <row r="50" spans="1:17">
      <c r="A50" s="10"/>
      <c r="B50" s="10"/>
      <c r="C50" s="10"/>
      <c r="D50" s="10"/>
      <c r="E50" s="223"/>
      <c r="F50" s="225"/>
      <c r="G50" s="226"/>
      <c r="H50" s="226"/>
      <c r="I50" s="10"/>
      <c r="J50" s="10"/>
      <c r="K50" s="10"/>
      <c r="L50" s="10"/>
      <c r="M50" s="10"/>
      <c r="N50" s="10"/>
      <c r="O50" s="10"/>
      <c r="P50" s="10"/>
      <c r="Q50" s="10"/>
    </row>
    <row r="51" spans="1:17">
      <c r="A51" s="10"/>
      <c r="B51" s="10"/>
      <c r="C51" s="10"/>
      <c r="D51" s="10"/>
      <c r="E51" s="223"/>
      <c r="F51" s="251"/>
      <c r="G51" s="228"/>
      <c r="H51" s="253"/>
      <c r="I51" s="10"/>
      <c r="J51" s="10"/>
      <c r="K51" s="10"/>
      <c r="L51" s="10"/>
      <c r="M51" s="10"/>
      <c r="N51" s="10"/>
      <c r="O51" s="10"/>
      <c r="P51" s="10"/>
      <c r="Q51" s="10"/>
    </row>
    <row r="52" spans="1:17">
      <c r="A52" s="10"/>
      <c r="B52" s="10"/>
      <c r="C52" s="10"/>
      <c r="D52" s="10"/>
      <c r="E52" s="223"/>
      <c r="F52" s="223"/>
      <c r="G52" s="223"/>
      <c r="H52" s="223"/>
      <c r="I52" s="10"/>
      <c r="J52" s="10"/>
      <c r="K52" s="10"/>
      <c r="L52" s="10"/>
      <c r="M52" s="10"/>
      <c r="N52" s="10"/>
      <c r="O52" s="10"/>
      <c r="P52" s="10"/>
      <c r="Q52" s="10"/>
    </row>
    <row r="53" spans="1:17">
      <c r="A53" s="10"/>
      <c r="B53" s="10"/>
      <c r="C53" s="10"/>
      <c r="D53" s="10"/>
      <c r="E53" s="223"/>
      <c r="F53" s="223"/>
      <c r="G53" s="223"/>
      <c r="H53" s="223"/>
      <c r="I53" s="10"/>
      <c r="J53" s="10"/>
      <c r="K53" s="10"/>
      <c r="L53" s="10"/>
      <c r="M53" s="10"/>
      <c r="N53" s="10"/>
      <c r="O53" s="10"/>
      <c r="P53" s="10"/>
      <c r="Q53" s="10"/>
    </row>
  </sheetData>
  <mergeCells count="5">
    <mergeCell ref="A1:G1"/>
    <mergeCell ref="A2:G2"/>
    <mergeCell ref="A19:F19"/>
    <mergeCell ref="B36:D36"/>
    <mergeCell ref="G38:H38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X47"/>
  <sheetViews>
    <sheetView topLeftCell="A10" workbookViewId="0">
      <selection activeCell="A18" sqref="A18:L33"/>
    </sheetView>
  </sheetViews>
  <sheetFormatPr defaultRowHeight="15"/>
  <cols>
    <col min="2" max="2" width="10.140625" customWidth="1"/>
    <col min="3" max="3" width="8.28515625" style="83" customWidth="1"/>
    <col min="4" max="4" width="8.140625" customWidth="1"/>
    <col min="5" max="5" width="6.5703125" style="83" customWidth="1"/>
    <col min="6" max="6" width="5.28515625" customWidth="1"/>
    <col min="7" max="7" width="8" style="87" customWidth="1"/>
    <col min="8" max="8" width="5.5703125" customWidth="1"/>
    <col min="9" max="9" width="5.5703125" style="87" customWidth="1"/>
    <col min="10" max="10" width="6.42578125" customWidth="1"/>
    <col min="11" max="11" width="5.85546875" style="87" customWidth="1"/>
    <col min="12" max="12" width="5.85546875" customWidth="1"/>
    <col min="13" max="13" width="5.85546875" style="87" customWidth="1"/>
    <col min="14" max="14" width="5.7109375" customWidth="1"/>
    <col min="15" max="15" width="6.7109375" style="87" customWidth="1"/>
    <col min="16" max="16" width="6.140625" customWidth="1"/>
    <col min="17" max="17" width="6.28515625" style="87" customWidth="1"/>
    <col min="18" max="18" width="6.5703125" customWidth="1"/>
    <col min="19" max="19" width="6.140625" style="87" customWidth="1"/>
    <col min="20" max="20" width="8.42578125" customWidth="1"/>
  </cols>
  <sheetData>
    <row r="1" spans="1:21">
      <c r="A1" s="348" t="s">
        <v>38</v>
      </c>
      <c r="B1" s="348"/>
      <c r="C1" s="348"/>
      <c r="D1" s="348"/>
      <c r="E1" s="348"/>
      <c r="F1" s="348"/>
      <c r="G1" s="348"/>
      <c r="H1" s="348"/>
      <c r="I1" s="348"/>
      <c r="J1" s="348"/>
      <c r="K1" s="348"/>
      <c r="L1" s="348"/>
      <c r="M1" s="348"/>
      <c r="N1" s="348"/>
      <c r="O1" s="85"/>
    </row>
    <row r="2" spans="1:21">
      <c r="A2" s="348" t="s">
        <v>41</v>
      </c>
      <c r="B2" s="348"/>
      <c r="C2" s="348"/>
      <c r="D2" s="348"/>
      <c r="E2" s="348"/>
      <c r="F2" s="348"/>
      <c r="G2" s="348"/>
      <c r="H2" s="348"/>
      <c r="I2" s="348"/>
      <c r="J2" s="348"/>
      <c r="K2" s="348"/>
      <c r="L2" s="348"/>
      <c r="M2" s="348"/>
      <c r="N2" s="348"/>
      <c r="O2" s="85"/>
    </row>
    <row r="4" spans="1:21" ht="75">
      <c r="A4" s="1" t="s">
        <v>0</v>
      </c>
      <c r="B4" s="1" t="s">
        <v>1</v>
      </c>
      <c r="C4" s="84" t="s">
        <v>100</v>
      </c>
      <c r="D4" s="91" t="s">
        <v>102</v>
      </c>
      <c r="E4" s="84" t="s">
        <v>64</v>
      </c>
      <c r="F4" s="1" t="s">
        <v>23</v>
      </c>
      <c r="G4" s="1"/>
      <c r="H4" s="1" t="s">
        <v>97</v>
      </c>
      <c r="I4" s="1"/>
      <c r="J4" s="1" t="s">
        <v>4</v>
      </c>
      <c r="K4" s="1"/>
      <c r="L4" s="1" t="s">
        <v>5</v>
      </c>
      <c r="M4" s="1"/>
      <c r="N4" s="1" t="s">
        <v>6</v>
      </c>
      <c r="O4" s="1"/>
      <c r="P4" s="1" t="s">
        <v>7</v>
      </c>
      <c r="Q4" s="1"/>
      <c r="R4" s="1" t="s">
        <v>8</v>
      </c>
      <c r="S4" s="1"/>
      <c r="T4" s="2" t="s">
        <v>9</v>
      </c>
    </row>
    <row r="5" spans="1:21">
      <c r="A5" s="3">
        <v>1</v>
      </c>
      <c r="B5" s="1" t="s">
        <v>10</v>
      </c>
      <c r="C5" s="141">
        <v>39</v>
      </c>
      <c r="D5" s="3">
        <v>22</v>
      </c>
      <c r="E5" s="55">
        <f>D5/C5*100</f>
        <v>56.410256410256409</v>
      </c>
      <c r="F5" s="3">
        <v>4</v>
      </c>
      <c r="G5" s="55">
        <f>F5/D5*100</f>
        <v>18.181818181818183</v>
      </c>
      <c r="H5" s="3">
        <v>1</v>
      </c>
      <c r="I5" s="55">
        <f>H5/D5*100</f>
        <v>4.5454545454545459</v>
      </c>
      <c r="J5" s="3">
        <v>3</v>
      </c>
      <c r="K5" s="90">
        <f>J5/D5*100</f>
        <v>13.636363636363635</v>
      </c>
      <c r="L5" s="3">
        <v>4</v>
      </c>
      <c r="M5" s="55">
        <f>L5/D5*100</f>
        <v>18.181818181818183</v>
      </c>
      <c r="N5" s="3">
        <v>5</v>
      </c>
      <c r="O5" s="55">
        <f>N5/D5*100</f>
        <v>22.727272727272727</v>
      </c>
      <c r="P5" s="3">
        <v>2</v>
      </c>
      <c r="Q5" s="55">
        <f>P5/D5*100</f>
        <v>9.0909090909090917</v>
      </c>
      <c r="R5" s="3">
        <v>3</v>
      </c>
      <c r="S5" s="55">
        <f>R5/D5*100</f>
        <v>13.636363636363635</v>
      </c>
      <c r="T5" s="1">
        <v>64</v>
      </c>
      <c r="U5" s="106"/>
    </row>
    <row r="6" spans="1:21">
      <c r="A6" s="3">
        <v>2</v>
      </c>
      <c r="B6" s="1" t="s">
        <v>11</v>
      </c>
      <c r="C6" s="141">
        <v>30</v>
      </c>
      <c r="D6" s="172">
        <v>6</v>
      </c>
      <c r="E6" s="55">
        <f t="shared" ref="E6:E16" si="0">D6/C6*100</f>
        <v>20</v>
      </c>
      <c r="F6" s="3">
        <v>2</v>
      </c>
      <c r="G6" s="55">
        <f t="shared" ref="G6:G16" si="1">F6/D6*100</f>
        <v>33.333333333333329</v>
      </c>
      <c r="H6" s="3">
        <v>3</v>
      </c>
      <c r="I6" s="55">
        <f t="shared" ref="I6:I16" si="2">H6/D6*100</f>
        <v>50</v>
      </c>
      <c r="J6" s="3">
        <v>0</v>
      </c>
      <c r="K6" s="55">
        <f t="shared" ref="K6:K16" si="3">J6/D6*100</f>
        <v>0</v>
      </c>
      <c r="L6" s="3">
        <v>0</v>
      </c>
      <c r="M6" s="55">
        <f t="shared" ref="M6:M16" si="4">L6/D6*100</f>
        <v>0</v>
      </c>
      <c r="N6" s="3">
        <v>1</v>
      </c>
      <c r="O6" s="55">
        <f t="shared" ref="O6:O16" si="5">N6/D6*100</f>
        <v>16.666666666666664</v>
      </c>
      <c r="P6" s="3">
        <v>0</v>
      </c>
      <c r="Q6" s="55">
        <f t="shared" ref="Q6:Q16" si="6">P6/D6*100</f>
        <v>0</v>
      </c>
      <c r="R6" s="3">
        <v>0</v>
      </c>
      <c r="S6" s="55">
        <f t="shared" ref="S6:S15" si="7">R6/D6*100</f>
        <v>0</v>
      </c>
      <c r="T6" s="1">
        <v>40</v>
      </c>
    </row>
    <row r="7" spans="1:21">
      <c r="A7" s="3">
        <v>3</v>
      </c>
      <c r="B7" s="1" t="s">
        <v>12</v>
      </c>
      <c r="C7" s="141">
        <v>67</v>
      </c>
      <c r="D7" s="172">
        <v>36</v>
      </c>
      <c r="E7" s="55">
        <f t="shared" si="0"/>
        <v>53.731343283582092</v>
      </c>
      <c r="F7" s="3">
        <v>6</v>
      </c>
      <c r="G7" s="55">
        <f t="shared" si="1"/>
        <v>16.666666666666664</v>
      </c>
      <c r="H7" s="3">
        <v>4</v>
      </c>
      <c r="I7" s="55">
        <f t="shared" si="2"/>
        <v>11.111111111111111</v>
      </c>
      <c r="J7" s="3">
        <v>8</v>
      </c>
      <c r="K7" s="55">
        <f t="shared" si="3"/>
        <v>22.222222222222221</v>
      </c>
      <c r="L7" s="3">
        <v>5</v>
      </c>
      <c r="M7" s="55">
        <f t="shared" si="4"/>
        <v>13.888888888888889</v>
      </c>
      <c r="N7" s="3">
        <v>4</v>
      </c>
      <c r="O7" s="55">
        <f t="shared" si="5"/>
        <v>11.111111111111111</v>
      </c>
      <c r="P7" s="3">
        <v>3</v>
      </c>
      <c r="Q7" s="55">
        <f t="shared" si="6"/>
        <v>8.3333333333333321</v>
      </c>
      <c r="R7" s="3">
        <v>6</v>
      </c>
      <c r="S7" s="55">
        <f t="shared" si="7"/>
        <v>16.666666666666664</v>
      </c>
      <c r="T7" s="1">
        <v>50.3</v>
      </c>
    </row>
    <row r="8" spans="1:21">
      <c r="A8" s="3">
        <v>4</v>
      </c>
      <c r="B8" s="1" t="s">
        <v>13</v>
      </c>
      <c r="C8" s="141">
        <v>59</v>
      </c>
      <c r="D8" s="172">
        <v>22</v>
      </c>
      <c r="E8" s="55">
        <f t="shared" si="0"/>
        <v>37.288135593220339</v>
      </c>
      <c r="F8" s="3">
        <v>3</v>
      </c>
      <c r="G8" s="55">
        <f t="shared" si="1"/>
        <v>13.636363636363635</v>
      </c>
      <c r="H8" s="3">
        <v>5</v>
      </c>
      <c r="I8" s="55">
        <f t="shared" si="2"/>
        <v>22.727272727272727</v>
      </c>
      <c r="J8" s="3">
        <v>5</v>
      </c>
      <c r="K8" s="55">
        <f t="shared" si="3"/>
        <v>22.727272727272727</v>
      </c>
      <c r="L8" s="3">
        <v>5</v>
      </c>
      <c r="M8" s="55">
        <f t="shared" si="4"/>
        <v>22.727272727272727</v>
      </c>
      <c r="N8" s="3">
        <v>3</v>
      </c>
      <c r="O8" s="55">
        <f t="shared" si="5"/>
        <v>13.636363636363635</v>
      </c>
      <c r="P8" s="3">
        <v>1</v>
      </c>
      <c r="Q8" s="55">
        <f t="shared" si="6"/>
        <v>4.5454545454545459</v>
      </c>
      <c r="R8" s="3">
        <v>0</v>
      </c>
      <c r="S8" s="55">
        <f t="shared" si="7"/>
        <v>0</v>
      </c>
      <c r="T8" s="1">
        <v>57</v>
      </c>
    </row>
    <row r="9" spans="1:21">
      <c r="A9" s="3">
        <v>5</v>
      </c>
      <c r="B9" s="1" t="s">
        <v>14</v>
      </c>
      <c r="C9" s="141">
        <v>19</v>
      </c>
      <c r="D9" s="172">
        <v>9</v>
      </c>
      <c r="E9" s="55">
        <f t="shared" si="0"/>
        <v>47.368421052631575</v>
      </c>
      <c r="F9" s="3">
        <v>3</v>
      </c>
      <c r="G9" s="55">
        <f t="shared" si="1"/>
        <v>33.333333333333329</v>
      </c>
      <c r="H9" s="3">
        <v>3</v>
      </c>
      <c r="I9" s="55">
        <f t="shared" si="2"/>
        <v>33.333333333333329</v>
      </c>
      <c r="J9" s="3">
        <v>1</v>
      </c>
      <c r="K9" s="55">
        <f t="shared" si="3"/>
        <v>11.111111111111111</v>
      </c>
      <c r="L9" s="3">
        <v>1</v>
      </c>
      <c r="M9" s="55">
        <f t="shared" si="4"/>
        <v>11.111111111111111</v>
      </c>
      <c r="N9" s="3">
        <v>1</v>
      </c>
      <c r="O9" s="55">
        <f t="shared" si="5"/>
        <v>11.111111111111111</v>
      </c>
      <c r="P9" s="3">
        <v>0</v>
      </c>
      <c r="Q9" s="55">
        <f t="shared" si="6"/>
        <v>0</v>
      </c>
      <c r="R9" s="3">
        <v>0</v>
      </c>
      <c r="S9" s="55">
        <f t="shared" si="7"/>
        <v>0</v>
      </c>
      <c r="T9" s="1">
        <v>43</v>
      </c>
    </row>
    <row r="10" spans="1:21">
      <c r="A10" s="3">
        <v>6</v>
      </c>
      <c r="B10" s="1" t="s">
        <v>15</v>
      </c>
      <c r="C10" s="141">
        <v>23</v>
      </c>
      <c r="D10" s="172">
        <v>17</v>
      </c>
      <c r="E10" s="55">
        <f t="shared" si="0"/>
        <v>73.91304347826086</v>
      </c>
      <c r="F10" s="3">
        <v>2</v>
      </c>
      <c r="G10" s="55">
        <f t="shared" si="1"/>
        <v>11.76470588235294</v>
      </c>
      <c r="H10" s="3">
        <v>4</v>
      </c>
      <c r="I10" s="55">
        <f t="shared" si="2"/>
        <v>23.52941176470588</v>
      </c>
      <c r="J10" s="3">
        <v>1</v>
      </c>
      <c r="K10" s="55">
        <f t="shared" si="3"/>
        <v>5.8823529411764701</v>
      </c>
      <c r="L10" s="3">
        <v>4</v>
      </c>
      <c r="M10" s="55">
        <f t="shared" si="4"/>
        <v>23.52941176470588</v>
      </c>
      <c r="N10" s="3">
        <v>2</v>
      </c>
      <c r="O10" s="55">
        <f t="shared" si="5"/>
        <v>11.76470588235294</v>
      </c>
      <c r="P10" s="3">
        <v>2</v>
      </c>
      <c r="Q10" s="55">
        <f t="shared" si="6"/>
        <v>11.76470588235294</v>
      </c>
      <c r="R10" s="3">
        <v>2</v>
      </c>
      <c r="S10" s="55">
        <f t="shared" si="7"/>
        <v>11.76470588235294</v>
      </c>
      <c r="T10" s="1">
        <v>55.5</v>
      </c>
    </row>
    <row r="11" spans="1:21">
      <c r="A11" s="3">
        <v>7</v>
      </c>
      <c r="B11" s="1" t="s">
        <v>16</v>
      </c>
      <c r="C11" s="141">
        <v>6</v>
      </c>
      <c r="D11" s="172">
        <v>3</v>
      </c>
      <c r="E11" s="55">
        <f t="shared" si="0"/>
        <v>50</v>
      </c>
      <c r="F11" s="3">
        <v>0</v>
      </c>
      <c r="G11" s="55">
        <f t="shared" si="1"/>
        <v>0</v>
      </c>
      <c r="H11" s="3">
        <v>0</v>
      </c>
      <c r="I11" s="55">
        <f t="shared" si="2"/>
        <v>0</v>
      </c>
      <c r="J11" s="3">
        <v>0</v>
      </c>
      <c r="K11" s="55">
        <f t="shared" si="3"/>
        <v>0</v>
      </c>
      <c r="L11" s="3">
        <v>0</v>
      </c>
      <c r="M11" s="55">
        <f t="shared" si="4"/>
        <v>0</v>
      </c>
      <c r="N11" s="3">
        <v>3</v>
      </c>
      <c r="O11" s="55">
        <f t="shared" si="5"/>
        <v>100</v>
      </c>
      <c r="P11" s="3">
        <v>0</v>
      </c>
      <c r="Q11" s="55">
        <f t="shared" si="6"/>
        <v>0</v>
      </c>
      <c r="R11" s="3">
        <v>0</v>
      </c>
      <c r="S11" s="55">
        <f t="shared" si="7"/>
        <v>0</v>
      </c>
      <c r="T11" s="1">
        <v>73</v>
      </c>
    </row>
    <row r="12" spans="1:21">
      <c r="A12" s="3">
        <v>8</v>
      </c>
      <c r="B12" s="1" t="s">
        <v>17</v>
      </c>
      <c r="C12" s="141">
        <v>24</v>
      </c>
      <c r="D12" s="172">
        <v>6</v>
      </c>
      <c r="E12" s="55">
        <f t="shared" si="0"/>
        <v>25</v>
      </c>
      <c r="F12" s="3">
        <v>0</v>
      </c>
      <c r="G12" s="55">
        <f t="shared" si="1"/>
        <v>0</v>
      </c>
      <c r="H12" s="3">
        <v>1</v>
      </c>
      <c r="I12" s="55">
        <f t="shared" si="2"/>
        <v>16.666666666666664</v>
      </c>
      <c r="J12" s="3">
        <v>2</v>
      </c>
      <c r="K12" s="55">
        <f t="shared" si="3"/>
        <v>33.333333333333329</v>
      </c>
      <c r="L12" s="3">
        <v>3</v>
      </c>
      <c r="M12" s="55">
        <f t="shared" si="4"/>
        <v>50</v>
      </c>
      <c r="N12" s="3">
        <v>0</v>
      </c>
      <c r="O12" s="55">
        <f t="shared" si="5"/>
        <v>0</v>
      </c>
      <c r="P12" s="3">
        <v>0</v>
      </c>
      <c r="Q12" s="55">
        <f t="shared" si="6"/>
        <v>0</v>
      </c>
      <c r="R12" s="3">
        <v>0</v>
      </c>
      <c r="S12" s="55">
        <f t="shared" si="7"/>
        <v>0</v>
      </c>
      <c r="T12" s="1">
        <v>57</v>
      </c>
    </row>
    <row r="13" spans="1:21">
      <c r="A13" s="3">
        <v>9</v>
      </c>
      <c r="B13" s="1" t="s">
        <v>18</v>
      </c>
      <c r="C13" s="141">
        <v>17</v>
      </c>
      <c r="D13" s="172">
        <v>9</v>
      </c>
      <c r="E13" s="55">
        <f t="shared" si="0"/>
        <v>52.941176470588239</v>
      </c>
      <c r="F13" s="3">
        <v>1</v>
      </c>
      <c r="G13" s="55">
        <f t="shared" si="1"/>
        <v>11.111111111111111</v>
      </c>
      <c r="H13" s="3">
        <v>2</v>
      </c>
      <c r="I13" s="55">
        <f t="shared" si="2"/>
        <v>22.222222222222221</v>
      </c>
      <c r="J13" s="3">
        <v>3</v>
      </c>
      <c r="K13" s="55">
        <f t="shared" si="3"/>
        <v>33.333333333333329</v>
      </c>
      <c r="L13" s="3">
        <v>1</v>
      </c>
      <c r="M13" s="55">
        <f t="shared" si="4"/>
        <v>11.111111111111111</v>
      </c>
      <c r="N13" s="3">
        <v>1</v>
      </c>
      <c r="O13" s="55">
        <f t="shared" si="5"/>
        <v>11.111111111111111</v>
      </c>
      <c r="P13" s="3">
        <v>0</v>
      </c>
      <c r="Q13" s="55">
        <f t="shared" si="6"/>
        <v>0</v>
      </c>
      <c r="R13" s="3">
        <v>1</v>
      </c>
      <c r="S13" s="55">
        <f t="shared" si="7"/>
        <v>11.111111111111111</v>
      </c>
      <c r="T13" s="1">
        <v>58</v>
      </c>
    </row>
    <row r="14" spans="1:21">
      <c r="A14" s="3">
        <v>10</v>
      </c>
      <c r="B14" s="1" t="s">
        <v>19</v>
      </c>
      <c r="C14" s="141">
        <v>17</v>
      </c>
      <c r="D14" s="172">
        <v>4</v>
      </c>
      <c r="E14" s="55">
        <f t="shared" si="0"/>
        <v>23.52941176470588</v>
      </c>
      <c r="F14" s="3">
        <v>0</v>
      </c>
      <c r="G14" s="55">
        <f t="shared" si="1"/>
        <v>0</v>
      </c>
      <c r="H14" s="3">
        <v>0</v>
      </c>
      <c r="I14" s="55">
        <f t="shared" si="2"/>
        <v>0</v>
      </c>
      <c r="J14" s="3">
        <v>2</v>
      </c>
      <c r="K14" s="55">
        <f t="shared" si="3"/>
        <v>50</v>
      </c>
      <c r="L14" s="3">
        <v>0</v>
      </c>
      <c r="M14" s="55">
        <f t="shared" si="4"/>
        <v>0</v>
      </c>
      <c r="N14" s="3">
        <v>2</v>
      </c>
      <c r="O14" s="55">
        <f t="shared" si="5"/>
        <v>50</v>
      </c>
      <c r="P14" s="3">
        <v>0</v>
      </c>
      <c r="Q14" s="55">
        <f t="shared" si="6"/>
        <v>0</v>
      </c>
      <c r="R14" s="3">
        <v>0</v>
      </c>
      <c r="S14" s="55">
        <f t="shared" si="7"/>
        <v>0</v>
      </c>
      <c r="T14" s="1">
        <v>65</v>
      </c>
    </row>
    <row r="15" spans="1:21">
      <c r="A15" s="3">
        <v>11</v>
      </c>
      <c r="B15" s="1" t="s">
        <v>20</v>
      </c>
      <c r="C15" s="141">
        <v>10</v>
      </c>
      <c r="D15" s="172">
        <v>5</v>
      </c>
      <c r="E15" s="55">
        <f t="shared" si="0"/>
        <v>50</v>
      </c>
      <c r="F15" s="3">
        <v>1</v>
      </c>
      <c r="G15" s="55">
        <f t="shared" si="1"/>
        <v>20</v>
      </c>
      <c r="H15" s="3">
        <v>2</v>
      </c>
      <c r="I15" s="55">
        <f t="shared" si="2"/>
        <v>40</v>
      </c>
      <c r="J15" s="3">
        <v>2</v>
      </c>
      <c r="K15" s="55">
        <f t="shared" si="3"/>
        <v>40</v>
      </c>
      <c r="L15" s="3">
        <v>0</v>
      </c>
      <c r="M15" s="55">
        <f t="shared" si="4"/>
        <v>0</v>
      </c>
      <c r="N15" s="3">
        <v>0</v>
      </c>
      <c r="O15" s="55">
        <f t="shared" si="5"/>
        <v>0</v>
      </c>
      <c r="P15" s="3">
        <v>0</v>
      </c>
      <c r="Q15" s="55">
        <f t="shared" si="6"/>
        <v>0</v>
      </c>
      <c r="R15" s="3">
        <v>0</v>
      </c>
      <c r="S15" s="55">
        <f t="shared" si="7"/>
        <v>0</v>
      </c>
      <c r="T15" s="1">
        <v>45</v>
      </c>
    </row>
    <row r="16" spans="1:21" ht="15.75" thickBot="1">
      <c r="A16" s="3"/>
      <c r="B16" s="4" t="s">
        <v>77</v>
      </c>
      <c r="C16" s="148">
        <f>SUM(C5:C15)</f>
        <v>311</v>
      </c>
      <c r="D16" s="5">
        <f>SUM(D5:D15)</f>
        <v>139</v>
      </c>
      <c r="E16" s="6">
        <f t="shared" si="0"/>
        <v>44.694533762057873</v>
      </c>
      <c r="F16" s="5">
        <f>SUM(F5:F15)</f>
        <v>22</v>
      </c>
      <c r="G16" s="6">
        <f t="shared" si="1"/>
        <v>15.827338129496402</v>
      </c>
      <c r="H16" s="5">
        <f t="shared" ref="H16:R16" si="8">SUM(H5:H15)</f>
        <v>25</v>
      </c>
      <c r="I16" s="6">
        <f t="shared" si="2"/>
        <v>17.985611510791365</v>
      </c>
      <c r="J16" s="5">
        <f t="shared" si="8"/>
        <v>27</v>
      </c>
      <c r="K16" s="6">
        <f t="shared" si="3"/>
        <v>19.424460431654676</v>
      </c>
      <c r="L16" s="5">
        <f t="shared" si="8"/>
        <v>23</v>
      </c>
      <c r="M16" s="6">
        <f t="shared" si="4"/>
        <v>16.546762589928058</v>
      </c>
      <c r="N16" s="5">
        <f t="shared" si="8"/>
        <v>22</v>
      </c>
      <c r="O16" s="6">
        <f t="shared" si="5"/>
        <v>15.827338129496402</v>
      </c>
      <c r="P16" s="5">
        <f t="shared" si="8"/>
        <v>8</v>
      </c>
      <c r="Q16" s="6">
        <f t="shared" si="6"/>
        <v>5.755395683453238</v>
      </c>
      <c r="R16" s="5">
        <f t="shared" si="8"/>
        <v>12</v>
      </c>
      <c r="S16" s="6">
        <f>R16/D16*100</f>
        <v>8.6330935251798557</v>
      </c>
      <c r="T16" s="149">
        <f>AVERAGE(T5:T15)</f>
        <v>55.25454545454545</v>
      </c>
    </row>
    <row r="17" spans="1:19">
      <c r="A17" s="327"/>
      <c r="D17" s="328"/>
      <c r="E17" s="328"/>
      <c r="F17" s="329"/>
      <c r="G17" s="329"/>
      <c r="H17" s="328"/>
      <c r="I17" s="328"/>
      <c r="J17" s="328"/>
      <c r="K17" s="328"/>
      <c r="L17" s="328"/>
      <c r="M17" s="5"/>
      <c r="N17" s="5"/>
      <c r="O17" s="5"/>
      <c r="P17" s="5"/>
      <c r="Q17" s="5"/>
      <c r="R17" s="5"/>
      <c r="S17" s="16"/>
    </row>
    <row r="18" spans="1:19" ht="15.75" customHeight="1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</row>
    <row r="19" spans="1:19">
      <c r="A19" s="379"/>
      <c r="B19" s="379"/>
      <c r="C19" s="379"/>
      <c r="D19" s="379"/>
      <c r="E19" s="379"/>
      <c r="F19" s="379"/>
      <c r="G19" s="379"/>
      <c r="H19" s="379"/>
      <c r="I19" s="379"/>
      <c r="J19" s="379"/>
      <c r="K19" s="379"/>
      <c r="L19" s="379"/>
      <c r="M19" s="86"/>
    </row>
    <row r="20" spans="1:19">
      <c r="A20" s="330"/>
      <c r="B20" s="331"/>
      <c r="C20" s="331"/>
      <c r="D20" s="331"/>
      <c r="E20" s="331"/>
      <c r="F20" s="331"/>
      <c r="G20" s="331"/>
      <c r="H20" s="104"/>
      <c r="I20" s="104"/>
      <c r="J20" s="8"/>
      <c r="K20" s="10"/>
      <c r="L20" s="12"/>
      <c r="M20" s="12"/>
    </row>
    <row r="21" spans="1:19">
      <c r="A21" s="330"/>
      <c r="B21" s="331"/>
      <c r="C21" s="331"/>
      <c r="D21" s="331"/>
      <c r="E21" s="331"/>
      <c r="F21" s="331"/>
      <c r="G21" s="331"/>
      <c r="H21" s="104"/>
      <c r="I21" s="104"/>
      <c r="J21" s="10"/>
      <c r="K21" s="10"/>
      <c r="L21" s="10"/>
      <c r="M21" s="10"/>
    </row>
    <row r="22" spans="1:19">
      <c r="A22" s="330"/>
      <c r="B22" s="256"/>
      <c r="C22" s="256"/>
      <c r="D22" s="256"/>
      <c r="E22" s="256"/>
      <c r="F22" s="256"/>
      <c r="G22" s="256"/>
      <c r="H22" s="105"/>
      <c r="I22" s="105"/>
      <c r="J22" s="10"/>
      <c r="K22" s="10"/>
      <c r="L22" s="10"/>
      <c r="M22" s="10"/>
    </row>
    <row r="23" spans="1:19" s="65" customFormat="1">
      <c r="A23" s="330"/>
      <c r="B23" s="256"/>
      <c r="C23" s="256"/>
      <c r="D23" s="256"/>
      <c r="E23" s="256"/>
      <c r="F23" s="256"/>
      <c r="G23" s="256"/>
      <c r="H23" s="105"/>
      <c r="I23" s="105"/>
      <c r="J23" s="10"/>
      <c r="K23" s="10"/>
      <c r="L23" s="10"/>
      <c r="M23" s="10"/>
      <c r="O23" s="87"/>
      <c r="Q23" s="87"/>
      <c r="S23" s="87"/>
    </row>
    <row r="24" spans="1:19">
      <c r="A24" s="330"/>
      <c r="B24" s="331"/>
      <c r="C24" s="331"/>
      <c r="D24" s="331"/>
      <c r="E24" s="331"/>
      <c r="F24" s="331"/>
      <c r="G24" s="331"/>
      <c r="H24" s="104"/>
      <c r="I24" s="104"/>
      <c r="J24" s="10"/>
      <c r="K24" s="10"/>
      <c r="L24" s="10"/>
      <c r="M24" s="10"/>
    </row>
    <row r="25" spans="1:19">
      <c r="A25" s="330"/>
      <c r="B25" s="82"/>
      <c r="C25" s="82"/>
      <c r="D25" s="82"/>
      <c r="E25" s="82"/>
      <c r="F25" s="82"/>
      <c r="G25" s="82"/>
      <c r="H25" s="104"/>
      <c r="I25" s="104"/>
      <c r="J25" s="10"/>
      <c r="K25" s="10"/>
      <c r="L25" s="10"/>
      <c r="M25" s="10"/>
    </row>
    <row r="26" spans="1:19">
      <c r="A26" s="330"/>
      <c r="B26" s="82"/>
      <c r="C26" s="82"/>
      <c r="D26" s="82"/>
      <c r="E26" s="82"/>
      <c r="F26" s="82"/>
      <c r="G26" s="82"/>
      <c r="H26" s="104"/>
      <c r="I26" s="104"/>
      <c r="J26" s="10"/>
      <c r="K26" s="10"/>
      <c r="L26" s="10"/>
      <c r="M26" s="10"/>
    </row>
    <row r="27" spans="1:19">
      <c r="A27" s="330"/>
      <c r="B27" s="82"/>
      <c r="C27" s="82"/>
      <c r="D27" s="82"/>
      <c r="E27" s="82"/>
      <c r="F27" s="82"/>
      <c r="G27" s="82"/>
      <c r="H27" s="104"/>
      <c r="I27" s="104"/>
      <c r="J27" s="10"/>
      <c r="K27" s="10"/>
      <c r="L27" s="10"/>
      <c r="M27" s="10"/>
    </row>
    <row r="28" spans="1:19">
      <c r="A28" s="330"/>
      <c r="B28" s="82"/>
      <c r="C28" s="82"/>
      <c r="D28" s="82"/>
      <c r="E28" s="82"/>
      <c r="F28" s="82"/>
      <c r="G28" s="82"/>
      <c r="H28" s="104"/>
      <c r="I28" s="104"/>
      <c r="J28" s="10"/>
      <c r="K28" s="10"/>
      <c r="L28" s="10"/>
      <c r="M28" s="10"/>
    </row>
    <row r="29" spans="1:19">
      <c r="A29" s="330"/>
      <c r="B29" s="82"/>
      <c r="C29" s="82"/>
      <c r="D29" s="82"/>
      <c r="E29" s="82"/>
      <c r="F29" s="82"/>
      <c r="G29" s="82"/>
      <c r="H29" s="104"/>
      <c r="I29" s="104"/>
      <c r="J29" s="10"/>
      <c r="K29" s="10"/>
      <c r="L29" s="10"/>
      <c r="M29" s="10"/>
    </row>
    <row r="30" spans="1:19">
      <c r="A30" s="330"/>
      <c r="B30" s="82"/>
      <c r="C30" s="82"/>
      <c r="D30" s="82"/>
      <c r="E30" s="82"/>
      <c r="F30" s="82"/>
      <c r="G30" s="82"/>
      <c r="H30" s="104"/>
      <c r="I30" s="104"/>
      <c r="J30" s="10"/>
      <c r="K30" s="10"/>
      <c r="L30" s="10"/>
      <c r="M30" s="10"/>
    </row>
    <row r="31" spans="1:19">
      <c r="A31" s="330"/>
      <c r="B31" s="82"/>
      <c r="C31" s="82"/>
      <c r="D31" s="82"/>
      <c r="E31" s="82"/>
      <c r="F31" s="82"/>
      <c r="G31" s="82"/>
      <c r="H31" s="104"/>
      <c r="I31" s="104"/>
      <c r="J31" s="10"/>
      <c r="K31" s="10"/>
      <c r="L31" s="10"/>
      <c r="M31" s="10"/>
    </row>
    <row r="32" spans="1:19">
      <c r="A32" s="330"/>
      <c r="B32" s="331"/>
      <c r="C32" s="331"/>
      <c r="D32" s="331"/>
      <c r="E32" s="331"/>
      <c r="F32" s="331"/>
      <c r="G32" s="331"/>
      <c r="H32" s="104"/>
      <c r="I32" s="104"/>
      <c r="J32" s="10"/>
      <c r="K32" s="10"/>
      <c r="L32" s="10"/>
      <c r="M32" s="10"/>
    </row>
    <row r="33" spans="1:24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</row>
    <row r="35" spans="1:24" s="10" customFormat="1">
      <c r="A35" s="67"/>
      <c r="B35" s="68"/>
      <c r="C35" s="68"/>
      <c r="D35" s="69"/>
      <c r="E35" s="69"/>
      <c r="F35" s="70"/>
      <c r="G35" s="88"/>
      <c r="H35" s="71"/>
      <c r="I35" s="71"/>
      <c r="J35" s="71"/>
      <c r="K35" s="71"/>
      <c r="L35" s="71"/>
      <c r="M35" s="71"/>
      <c r="N35" s="69"/>
      <c r="O35" s="69"/>
      <c r="P35" s="69"/>
      <c r="Q35" s="69"/>
      <c r="R35" s="70"/>
      <c r="S35" s="88"/>
      <c r="T35" s="385"/>
      <c r="U35" s="385"/>
      <c r="V35" s="72"/>
      <c r="W35" s="386"/>
      <c r="X35" s="386"/>
    </row>
    <row r="36" spans="1:24" s="10" customFormat="1">
      <c r="A36" s="73"/>
      <c r="B36" s="74"/>
      <c r="C36" s="74"/>
      <c r="D36" s="75"/>
      <c r="E36" s="75"/>
      <c r="F36" s="74"/>
      <c r="G36" s="74"/>
      <c r="H36" s="76"/>
      <c r="I36" s="76"/>
      <c r="J36" s="76"/>
      <c r="K36" s="76"/>
      <c r="L36" s="76"/>
      <c r="M36" s="76"/>
      <c r="N36" s="76"/>
      <c r="O36" s="76"/>
      <c r="P36" s="76"/>
      <c r="Q36" s="76"/>
      <c r="R36" s="77"/>
      <c r="S36" s="89"/>
      <c r="T36" s="383"/>
      <c r="U36" s="383"/>
      <c r="V36" s="78"/>
      <c r="W36" s="384"/>
      <c r="X36" s="384"/>
    </row>
    <row r="37" spans="1:24" s="10" customFormat="1">
      <c r="A37" s="73"/>
      <c r="B37" s="74"/>
      <c r="C37" s="74"/>
      <c r="D37" s="75"/>
      <c r="E37" s="75"/>
      <c r="F37" s="74"/>
      <c r="G37" s="74"/>
      <c r="H37" s="76"/>
      <c r="I37" s="76"/>
      <c r="J37" s="76"/>
      <c r="K37" s="76"/>
      <c r="L37" s="76"/>
      <c r="M37" s="76"/>
      <c r="N37" s="76"/>
      <c r="O37" s="76"/>
      <c r="P37" s="76"/>
      <c r="Q37" s="76"/>
      <c r="R37" s="77"/>
      <c r="S37" s="89"/>
      <c r="T37" s="383"/>
      <c r="U37" s="383"/>
      <c r="V37" s="78"/>
      <c r="W37" s="384"/>
      <c r="X37" s="384"/>
    </row>
    <row r="38" spans="1:24" s="10" customFormat="1">
      <c r="A38" s="73"/>
      <c r="B38" s="74"/>
      <c r="C38" s="74"/>
      <c r="D38" s="75"/>
      <c r="E38" s="75"/>
      <c r="F38" s="74"/>
      <c r="G38" s="74"/>
      <c r="H38" s="76"/>
      <c r="I38" s="76"/>
      <c r="J38" s="76"/>
      <c r="K38" s="76"/>
      <c r="L38" s="76"/>
      <c r="M38" s="76"/>
      <c r="N38" s="76"/>
      <c r="O38" s="76"/>
      <c r="P38" s="76"/>
      <c r="Q38" s="76"/>
      <c r="R38" s="77"/>
      <c r="S38" s="89"/>
      <c r="T38" s="383"/>
      <c r="U38" s="383"/>
      <c r="V38" s="78"/>
      <c r="W38" s="384"/>
      <c r="X38" s="384"/>
    </row>
    <row r="39" spans="1:24" s="10" customFormat="1">
      <c r="A39" s="73"/>
      <c r="B39" s="74"/>
      <c r="C39" s="74"/>
      <c r="D39" s="75"/>
      <c r="E39" s="75"/>
      <c r="F39" s="74"/>
      <c r="G39" s="74"/>
      <c r="H39" s="76"/>
      <c r="I39" s="76"/>
      <c r="J39" s="76"/>
      <c r="K39" s="76"/>
      <c r="L39" s="76"/>
      <c r="M39" s="76"/>
      <c r="N39" s="76"/>
      <c r="O39" s="76"/>
      <c r="P39" s="76"/>
      <c r="Q39" s="76"/>
      <c r="R39" s="77"/>
      <c r="S39" s="89"/>
      <c r="T39" s="383"/>
      <c r="U39" s="383"/>
      <c r="V39" s="78"/>
      <c r="W39" s="384"/>
      <c r="X39" s="384"/>
    </row>
    <row r="40" spans="1:24" s="10" customFormat="1">
      <c r="A40" s="73"/>
      <c r="B40" s="74"/>
      <c r="C40" s="74"/>
      <c r="D40" s="75"/>
      <c r="E40" s="75"/>
      <c r="F40" s="74"/>
      <c r="G40" s="74"/>
      <c r="H40" s="76"/>
      <c r="I40" s="76"/>
      <c r="J40" s="76"/>
      <c r="K40" s="76"/>
      <c r="L40" s="76"/>
      <c r="M40" s="76"/>
      <c r="N40" s="76"/>
      <c r="O40" s="76"/>
      <c r="P40" s="76"/>
      <c r="Q40" s="76"/>
      <c r="R40" s="77"/>
      <c r="S40" s="89"/>
      <c r="T40" s="383"/>
      <c r="U40" s="383"/>
      <c r="V40" s="78"/>
      <c r="W40" s="384"/>
      <c r="X40" s="384"/>
    </row>
    <row r="41" spans="1:24" s="10" customFormat="1">
      <c r="A41" s="73"/>
      <c r="B41" s="74"/>
      <c r="C41" s="74"/>
      <c r="D41" s="75"/>
      <c r="E41" s="75"/>
      <c r="F41" s="74"/>
      <c r="G41" s="74"/>
      <c r="H41" s="76"/>
      <c r="I41" s="76"/>
      <c r="J41" s="76"/>
      <c r="K41" s="76"/>
      <c r="L41" s="76"/>
      <c r="M41" s="76"/>
      <c r="N41" s="76"/>
      <c r="O41" s="76"/>
      <c r="P41" s="76"/>
      <c r="Q41" s="76"/>
      <c r="R41" s="77"/>
      <c r="S41" s="89"/>
      <c r="T41" s="383"/>
      <c r="U41" s="383"/>
      <c r="V41" s="78"/>
      <c r="W41" s="384"/>
      <c r="X41" s="384"/>
    </row>
    <row r="42" spans="1:24" s="10" customFormat="1">
      <c r="A42" s="73"/>
      <c r="B42" s="74"/>
      <c r="C42" s="74"/>
      <c r="D42" s="75"/>
      <c r="E42" s="75"/>
      <c r="F42" s="74"/>
      <c r="G42" s="74"/>
      <c r="H42" s="76"/>
      <c r="I42" s="76"/>
      <c r="J42" s="76"/>
      <c r="K42" s="76"/>
      <c r="L42" s="76"/>
      <c r="M42" s="76"/>
      <c r="N42" s="76"/>
      <c r="O42" s="76"/>
      <c r="P42" s="76"/>
      <c r="Q42" s="76"/>
      <c r="R42" s="77"/>
      <c r="S42" s="89"/>
      <c r="T42" s="383"/>
      <c r="U42" s="383"/>
      <c r="V42" s="78"/>
      <c r="W42" s="384"/>
      <c r="X42" s="384"/>
    </row>
    <row r="43" spans="1:24" s="10" customFormat="1">
      <c r="A43" s="73"/>
      <c r="B43" s="74"/>
      <c r="C43" s="74"/>
      <c r="D43" s="75"/>
      <c r="E43" s="75"/>
      <c r="F43" s="74"/>
      <c r="G43" s="74"/>
      <c r="H43" s="76"/>
      <c r="I43" s="76"/>
      <c r="J43" s="76"/>
      <c r="K43" s="76"/>
      <c r="L43" s="76"/>
      <c r="M43" s="76"/>
      <c r="N43" s="76"/>
      <c r="O43" s="76"/>
      <c r="P43" s="76"/>
      <c r="Q43" s="76"/>
      <c r="R43" s="77"/>
      <c r="S43" s="89"/>
      <c r="T43" s="383"/>
      <c r="U43" s="383"/>
      <c r="V43" s="78"/>
      <c r="W43" s="384"/>
      <c r="X43" s="384"/>
    </row>
    <row r="44" spans="1:24" s="10" customFormat="1">
      <c r="A44" s="73"/>
      <c r="B44" s="74"/>
      <c r="C44" s="74"/>
      <c r="D44" s="75"/>
      <c r="E44" s="75"/>
      <c r="F44" s="74"/>
      <c r="G44" s="74"/>
      <c r="H44" s="76"/>
      <c r="I44" s="76"/>
      <c r="J44" s="76"/>
      <c r="K44" s="76"/>
      <c r="L44" s="76"/>
      <c r="M44" s="76"/>
      <c r="N44" s="76"/>
      <c r="O44" s="76"/>
      <c r="P44" s="76"/>
      <c r="Q44" s="76"/>
      <c r="R44" s="77"/>
      <c r="S44" s="89"/>
      <c r="T44" s="383"/>
      <c r="U44" s="383"/>
      <c r="V44" s="78"/>
      <c r="W44" s="384"/>
      <c r="X44" s="384"/>
    </row>
    <row r="45" spans="1:24" s="10" customFormat="1">
      <c r="A45" s="73"/>
      <c r="B45" s="74"/>
      <c r="C45" s="74"/>
      <c r="D45" s="75"/>
      <c r="E45" s="75"/>
      <c r="F45" s="74"/>
      <c r="G45" s="74"/>
      <c r="H45" s="76"/>
      <c r="I45" s="76"/>
      <c r="J45" s="76"/>
      <c r="K45" s="76"/>
      <c r="L45" s="76"/>
      <c r="M45" s="76"/>
      <c r="N45" s="76"/>
      <c r="O45" s="76"/>
      <c r="P45" s="76"/>
      <c r="Q45" s="76"/>
      <c r="R45" s="77"/>
      <c r="S45" s="89"/>
      <c r="T45" s="383"/>
      <c r="U45" s="383"/>
      <c r="V45" s="78"/>
      <c r="W45" s="384"/>
      <c r="X45" s="384"/>
    </row>
    <row r="46" spans="1:24" s="10" customFormat="1">
      <c r="A46" s="73"/>
      <c r="B46" s="74"/>
      <c r="C46" s="74"/>
      <c r="D46" s="75"/>
      <c r="E46" s="75"/>
      <c r="F46" s="74"/>
      <c r="G46" s="74"/>
      <c r="H46" s="76"/>
      <c r="I46" s="76"/>
      <c r="J46" s="76"/>
      <c r="K46" s="76"/>
      <c r="L46" s="76"/>
      <c r="M46" s="76"/>
      <c r="N46" s="76"/>
      <c r="O46" s="76"/>
      <c r="P46" s="76"/>
      <c r="Q46" s="76"/>
      <c r="R46" s="77"/>
      <c r="S46" s="89"/>
      <c r="T46" s="383"/>
      <c r="U46" s="383"/>
      <c r="V46" s="78"/>
      <c r="W46" s="384"/>
      <c r="X46" s="384"/>
    </row>
    <row r="47" spans="1:24" s="10" customFormat="1">
      <c r="A47" s="73"/>
      <c r="B47" s="74"/>
      <c r="C47" s="74"/>
      <c r="D47" s="75"/>
      <c r="E47" s="75"/>
      <c r="F47" s="74"/>
      <c r="G47" s="74"/>
      <c r="H47" s="76"/>
      <c r="I47" s="76"/>
      <c r="J47" s="76"/>
      <c r="K47" s="76"/>
      <c r="L47" s="76"/>
      <c r="M47" s="76"/>
      <c r="N47" s="76"/>
      <c r="O47" s="76"/>
      <c r="P47" s="76"/>
      <c r="Q47" s="76"/>
      <c r="R47" s="77"/>
      <c r="S47" s="89"/>
      <c r="T47" s="383"/>
      <c r="U47" s="383"/>
      <c r="V47" s="78"/>
      <c r="W47" s="384"/>
      <c r="X47" s="384"/>
    </row>
  </sheetData>
  <mergeCells count="29">
    <mergeCell ref="A19:L19"/>
    <mergeCell ref="A1:N1"/>
    <mergeCell ref="A2:N2"/>
    <mergeCell ref="T35:U35"/>
    <mergeCell ref="W35:X35"/>
    <mergeCell ref="T36:U36"/>
    <mergeCell ref="W36:X36"/>
    <mergeCell ref="T37:U37"/>
    <mergeCell ref="W37:X37"/>
    <mergeCell ref="T38:U38"/>
    <mergeCell ref="W38:X38"/>
    <mergeCell ref="T39:U39"/>
    <mergeCell ref="W39:X39"/>
    <mergeCell ref="T40:U40"/>
    <mergeCell ref="W40:X40"/>
    <mergeCell ref="T41:U41"/>
    <mergeCell ref="W41:X41"/>
    <mergeCell ref="T42:U42"/>
    <mergeCell ref="W42:X42"/>
    <mergeCell ref="T43:U43"/>
    <mergeCell ref="W43:X43"/>
    <mergeCell ref="T44:U44"/>
    <mergeCell ref="W44:X44"/>
    <mergeCell ref="T45:U45"/>
    <mergeCell ref="W45:X45"/>
    <mergeCell ref="T46:U46"/>
    <mergeCell ref="W46:X46"/>
    <mergeCell ref="T47:U47"/>
    <mergeCell ref="W47:X47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V31"/>
  <sheetViews>
    <sheetView workbookViewId="0">
      <selection activeCell="F16" sqref="F16"/>
    </sheetView>
  </sheetViews>
  <sheetFormatPr defaultRowHeight="15"/>
  <cols>
    <col min="3" max="3" width="6.85546875" customWidth="1"/>
    <col min="4" max="22" width="5.85546875" customWidth="1"/>
  </cols>
  <sheetData>
    <row r="1" spans="1:22">
      <c r="A1" s="348" t="s">
        <v>38</v>
      </c>
      <c r="B1" s="348"/>
      <c r="C1" s="348"/>
      <c r="D1" s="348"/>
      <c r="E1" s="348"/>
      <c r="F1" s="348"/>
      <c r="G1" s="348"/>
      <c r="H1" s="348"/>
      <c r="I1" s="348"/>
    </row>
    <row r="2" spans="1:22">
      <c r="A2" s="348" t="s">
        <v>42</v>
      </c>
      <c r="B2" s="348"/>
      <c r="C2" s="348"/>
      <c r="D2" s="348"/>
      <c r="E2" s="348"/>
      <c r="F2" s="348"/>
      <c r="G2" s="348"/>
      <c r="H2" s="348"/>
      <c r="I2" s="348"/>
    </row>
    <row r="4" spans="1:22" ht="120">
      <c r="A4" s="1" t="s">
        <v>0</v>
      </c>
      <c r="B4" s="1" t="s">
        <v>1</v>
      </c>
      <c r="C4" s="116" t="s">
        <v>100</v>
      </c>
      <c r="D4" s="116" t="s">
        <v>39</v>
      </c>
      <c r="E4" s="1" t="s">
        <v>64</v>
      </c>
      <c r="F4" s="1" t="s">
        <v>24</v>
      </c>
      <c r="G4" s="1" t="s">
        <v>64</v>
      </c>
      <c r="H4" s="1" t="s">
        <v>99</v>
      </c>
      <c r="I4" s="1" t="s">
        <v>64</v>
      </c>
      <c r="J4" s="1" t="s">
        <v>3</v>
      </c>
      <c r="K4" s="1" t="s">
        <v>64</v>
      </c>
      <c r="L4" s="1" t="s">
        <v>4</v>
      </c>
      <c r="M4" s="1" t="s">
        <v>64</v>
      </c>
      <c r="N4" s="1" t="s">
        <v>5</v>
      </c>
      <c r="O4" s="1" t="s">
        <v>64</v>
      </c>
      <c r="P4" s="1" t="s">
        <v>6</v>
      </c>
      <c r="Q4" s="1" t="s">
        <v>64</v>
      </c>
      <c r="R4" s="1" t="s">
        <v>7</v>
      </c>
      <c r="S4" s="1" t="s">
        <v>64</v>
      </c>
      <c r="T4" s="1" t="s">
        <v>8</v>
      </c>
      <c r="U4" s="1" t="s">
        <v>64</v>
      </c>
      <c r="V4" s="116" t="s">
        <v>9</v>
      </c>
    </row>
    <row r="5" spans="1:22">
      <c r="A5" s="3">
        <v>1</v>
      </c>
      <c r="B5" s="1" t="s">
        <v>10</v>
      </c>
      <c r="C5" s="141">
        <v>39</v>
      </c>
      <c r="D5" s="1">
        <v>17</v>
      </c>
      <c r="E5" s="31">
        <f>D5/C5*100</f>
        <v>43.589743589743591</v>
      </c>
      <c r="F5" s="115">
        <v>2</v>
      </c>
      <c r="G5" s="31">
        <f>F5/D5*100</f>
        <v>11.76470588235294</v>
      </c>
      <c r="H5" s="115">
        <v>2</v>
      </c>
      <c r="I5" s="31">
        <f>H5/D5*100</f>
        <v>11.76470588235294</v>
      </c>
      <c r="J5" s="115">
        <v>0</v>
      </c>
      <c r="K5" s="31">
        <f>J5/D5*100</f>
        <v>0</v>
      </c>
      <c r="L5" s="115">
        <v>0</v>
      </c>
      <c r="M5" s="31">
        <f>L5/D5*100</f>
        <v>0</v>
      </c>
      <c r="N5" s="115">
        <v>6</v>
      </c>
      <c r="O5" s="31">
        <f>N5/D5*100</f>
        <v>35.294117647058826</v>
      </c>
      <c r="P5" s="115">
        <v>2</v>
      </c>
      <c r="Q5" s="1">
        <f>P5/D5*100</f>
        <v>11.76470588235294</v>
      </c>
      <c r="R5" s="115">
        <v>2</v>
      </c>
      <c r="S5" s="1">
        <f>R5/D5*100</f>
        <v>11.76470588235294</v>
      </c>
      <c r="T5" s="115">
        <v>3</v>
      </c>
      <c r="U5" s="31">
        <f>T5/D5*100</f>
        <v>17.647058823529413</v>
      </c>
      <c r="V5" s="1">
        <v>66.5</v>
      </c>
    </row>
    <row r="6" spans="1:22">
      <c r="A6" s="3">
        <v>2</v>
      </c>
      <c r="B6" s="1" t="s">
        <v>11</v>
      </c>
      <c r="C6" s="141">
        <v>30</v>
      </c>
      <c r="D6" s="1">
        <v>4</v>
      </c>
      <c r="E6" s="31">
        <f t="shared" ref="E6:E16" si="0">D6/C6*100</f>
        <v>13.333333333333334</v>
      </c>
      <c r="F6" s="115">
        <v>0</v>
      </c>
      <c r="G6" s="31">
        <f t="shared" ref="G6:G16" si="1">F6/D6*100</f>
        <v>0</v>
      </c>
      <c r="H6" s="115">
        <v>2</v>
      </c>
      <c r="I6" s="31">
        <f t="shared" ref="I6:I16" si="2">H6/D6*100</f>
        <v>50</v>
      </c>
      <c r="J6" s="115">
        <v>1</v>
      </c>
      <c r="K6" s="31">
        <f t="shared" ref="K6:K16" si="3">J6/D6*100</f>
        <v>25</v>
      </c>
      <c r="L6" s="115">
        <v>1</v>
      </c>
      <c r="M6" s="31">
        <f t="shared" ref="M6:M16" si="4">L6/D6*100</f>
        <v>25</v>
      </c>
      <c r="N6" s="115">
        <v>0</v>
      </c>
      <c r="O6" s="31">
        <f t="shared" ref="O6:O16" si="5">N6/D6*100</f>
        <v>0</v>
      </c>
      <c r="P6" s="115">
        <v>0</v>
      </c>
      <c r="Q6" s="1">
        <f t="shared" ref="Q6:Q16" si="6">P6/D6*100</f>
        <v>0</v>
      </c>
      <c r="R6" s="115">
        <v>0</v>
      </c>
      <c r="S6" s="1">
        <f t="shared" ref="S6:S16" si="7">R6/D6*100</f>
        <v>0</v>
      </c>
      <c r="T6" s="115">
        <v>0</v>
      </c>
      <c r="U6" s="31">
        <f t="shared" ref="U6:U16" si="8">T6/D6*100</f>
        <v>0</v>
      </c>
      <c r="V6" s="1">
        <v>41</v>
      </c>
    </row>
    <row r="7" spans="1:22">
      <c r="A7" s="3">
        <v>3</v>
      </c>
      <c r="B7" s="1" t="s">
        <v>12</v>
      </c>
      <c r="C7" s="141">
        <v>67</v>
      </c>
      <c r="D7" s="1">
        <v>28</v>
      </c>
      <c r="E7" s="31">
        <f t="shared" si="0"/>
        <v>41.791044776119399</v>
      </c>
      <c r="F7" s="115">
        <v>3</v>
      </c>
      <c r="G7" s="31">
        <f t="shared" si="1"/>
        <v>10.714285714285714</v>
      </c>
      <c r="H7" s="115">
        <v>0</v>
      </c>
      <c r="I7" s="31">
        <f t="shared" si="2"/>
        <v>0</v>
      </c>
      <c r="J7" s="115">
        <v>4</v>
      </c>
      <c r="K7" s="31">
        <f t="shared" si="3"/>
        <v>14.285714285714285</v>
      </c>
      <c r="L7" s="115">
        <v>7</v>
      </c>
      <c r="M7" s="31">
        <f t="shared" si="4"/>
        <v>25</v>
      </c>
      <c r="N7" s="115">
        <v>6</v>
      </c>
      <c r="O7" s="31">
        <f t="shared" si="5"/>
        <v>21.428571428571427</v>
      </c>
      <c r="P7" s="115">
        <v>1</v>
      </c>
      <c r="Q7" s="31">
        <f t="shared" si="6"/>
        <v>3.5714285714285712</v>
      </c>
      <c r="R7" s="115">
        <v>1</v>
      </c>
      <c r="S7" s="1">
        <f t="shared" si="7"/>
        <v>3.5714285714285712</v>
      </c>
      <c r="T7" s="115">
        <v>3</v>
      </c>
      <c r="U7" s="31">
        <f t="shared" si="8"/>
        <v>10.714285714285714</v>
      </c>
      <c r="V7" s="1">
        <v>38</v>
      </c>
    </row>
    <row r="8" spans="1:22">
      <c r="A8" s="3">
        <v>4</v>
      </c>
      <c r="B8" s="1" t="s">
        <v>13</v>
      </c>
      <c r="C8" s="141">
        <v>59</v>
      </c>
      <c r="D8" s="1">
        <v>16</v>
      </c>
      <c r="E8" s="31">
        <f t="shared" si="0"/>
        <v>27.118644067796609</v>
      </c>
      <c r="F8" s="115">
        <v>1</v>
      </c>
      <c r="G8" s="31">
        <f t="shared" si="1"/>
        <v>6.25</v>
      </c>
      <c r="H8" s="115">
        <v>0</v>
      </c>
      <c r="I8" s="31">
        <f t="shared" si="2"/>
        <v>0</v>
      </c>
      <c r="J8" s="115">
        <v>4</v>
      </c>
      <c r="K8" s="31">
        <f t="shared" si="3"/>
        <v>25</v>
      </c>
      <c r="L8" s="115">
        <v>2</v>
      </c>
      <c r="M8" s="31">
        <f t="shared" si="4"/>
        <v>12.5</v>
      </c>
      <c r="N8" s="115">
        <v>5</v>
      </c>
      <c r="O8" s="31">
        <f t="shared" si="5"/>
        <v>31.25</v>
      </c>
      <c r="P8" s="115">
        <v>3</v>
      </c>
      <c r="Q8" s="1">
        <f t="shared" si="6"/>
        <v>18.75</v>
      </c>
      <c r="R8" s="115">
        <v>0</v>
      </c>
      <c r="S8" s="1">
        <f t="shared" si="7"/>
        <v>0</v>
      </c>
      <c r="T8" s="115">
        <v>1</v>
      </c>
      <c r="U8" s="31">
        <f t="shared" si="8"/>
        <v>6.25</v>
      </c>
      <c r="V8" s="1">
        <v>59</v>
      </c>
    </row>
    <row r="9" spans="1:22">
      <c r="A9" s="3">
        <v>5</v>
      </c>
      <c r="B9" s="1" t="s">
        <v>14</v>
      </c>
      <c r="C9" s="141">
        <v>19</v>
      </c>
      <c r="D9" s="1">
        <v>3</v>
      </c>
      <c r="E9" s="31">
        <f t="shared" si="0"/>
        <v>15.789473684210526</v>
      </c>
      <c r="F9" s="115">
        <v>0</v>
      </c>
      <c r="G9" s="31">
        <f t="shared" si="1"/>
        <v>0</v>
      </c>
      <c r="H9" s="115">
        <v>0</v>
      </c>
      <c r="I9" s="31">
        <f t="shared" si="2"/>
        <v>0</v>
      </c>
      <c r="J9" s="115">
        <v>1</v>
      </c>
      <c r="K9" s="31">
        <f t="shared" si="3"/>
        <v>33.333333333333329</v>
      </c>
      <c r="L9" s="115">
        <v>1</v>
      </c>
      <c r="M9" s="31">
        <f t="shared" si="4"/>
        <v>33.333333333333329</v>
      </c>
      <c r="N9" s="115">
        <v>1</v>
      </c>
      <c r="O9" s="31">
        <f t="shared" si="5"/>
        <v>33.333333333333329</v>
      </c>
      <c r="P9" s="115">
        <v>0</v>
      </c>
      <c r="Q9" s="1">
        <f t="shared" si="6"/>
        <v>0</v>
      </c>
      <c r="R9" s="115">
        <v>0</v>
      </c>
      <c r="S9" s="1">
        <f t="shared" si="7"/>
        <v>0</v>
      </c>
      <c r="T9" s="115">
        <v>0</v>
      </c>
      <c r="U9" s="31">
        <f t="shared" si="8"/>
        <v>0</v>
      </c>
      <c r="V9" s="1">
        <v>56</v>
      </c>
    </row>
    <row r="10" spans="1:22">
      <c r="A10" s="3">
        <v>6</v>
      </c>
      <c r="B10" s="1" t="s">
        <v>15</v>
      </c>
      <c r="C10" s="141">
        <v>23</v>
      </c>
      <c r="D10" s="1">
        <v>11</v>
      </c>
      <c r="E10" s="31">
        <f t="shared" si="0"/>
        <v>47.826086956521742</v>
      </c>
      <c r="F10" s="115">
        <v>0</v>
      </c>
      <c r="G10" s="31">
        <f t="shared" si="1"/>
        <v>0</v>
      </c>
      <c r="H10" s="115">
        <v>0</v>
      </c>
      <c r="I10" s="31">
        <f t="shared" si="2"/>
        <v>0</v>
      </c>
      <c r="J10" s="115">
        <v>0</v>
      </c>
      <c r="K10" s="31">
        <f t="shared" si="3"/>
        <v>0</v>
      </c>
      <c r="L10" s="115">
        <v>3</v>
      </c>
      <c r="M10" s="31">
        <f t="shared" si="4"/>
        <v>27.27272727272727</v>
      </c>
      <c r="N10" s="115">
        <v>3</v>
      </c>
      <c r="O10" s="31">
        <f t="shared" si="5"/>
        <v>27.27272727272727</v>
      </c>
      <c r="P10" s="115">
        <v>1</v>
      </c>
      <c r="Q10" s="1">
        <f t="shared" si="6"/>
        <v>9.0909090909090917</v>
      </c>
      <c r="R10" s="115">
        <v>2</v>
      </c>
      <c r="S10" s="1">
        <f t="shared" si="7"/>
        <v>18.181818181818183</v>
      </c>
      <c r="T10" s="115">
        <v>2</v>
      </c>
      <c r="U10" s="31">
        <f t="shared" si="8"/>
        <v>18.181818181818183</v>
      </c>
      <c r="V10" s="1">
        <v>74</v>
      </c>
    </row>
    <row r="11" spans="1:22">
      <c r="A11" s="3">
        <v>7</v>
      </c>
      <c r="B11" s="1" t="s">
        <v>16</v>
      </c>
      <c r="C11" s="141">
        <v>6</v>
      </c>
      <c r="D11" s="1">
        <v>3</v>
      </c>
      <c r="E11" s="31">
        <f t="shared" si="0"/>
        <v>50</v>
      </c>
      <c r="F11" s="115">
        <v>0</v>
      </c>
      <c r="G11" s="31">
        <f t="shared" si="1"/>
        <v>0</v>
      </c>
      <c r="H11" s="115">
        <v>0</v>
      </c>
      <c r="I11" s="31">
        <f t="shared" si="2"/>
        <v>0</v>
      </c>
      <c r="J11" s="115">
        <v>0</v>
      </c>
      <c r="K11" s="31">
        <f t="shared" si="3"/>
        <v>0</v>
      </c>
      <c r="L11" s="115">
        <v>0</v>
      </c>
      <c r="M11" s="31">
        <f t="shared" si="4"/>
        <v>0</v>
      </c>
      <c r="N11" s="115">
        <v>2</v>
      </c>
      <c r="O11" s="31">
        <f t="shared" si="5"/>
        <v>66.666666666666657</v>
      </c>
      <c r="P11" s="115">
        <v>0</v>
      </c>
      <c r="Q11" s="1">
        <f t="shared" si="6"/>
        <v>0</v>
      </c>
      <c r="R11" s="115">
        <v>1</v>
      </c>
      <c r="S11" s="1">
        <f t="shared" si="7"/>
        <v>33.333333333333329</v>
      </c>
      <c r="T11" s="115">
        <v>0</v>
      </c>
      <c r="U11" s="31">
        <f t="shared" si="8"/>
        <v>0</v>
      </c>
      <c r="V11" s="1">
        <v>72</v>
      </c>
    </row>
    <row r="12" spans="1:22">
      <c r="A12" s="3">
        <v>8</v>
      </c>
      <c r="B12" s="1" t="s">
        <v>17</v>
      </c>
      <c r="C12" s="141">
        <v>24</v>
      </c>
      <c r="D12" s="1">
        <v>6</v>
      </c>
      <c r="E12" s="31">
        <f t="shared" si="0"/>
        <v>25</v>
      </c>
      <c r="F12" s="115">
        <v>0</v>
      </c>
      <c r="G12" s="31">
        <f t="shared" si="1"/>
        <v>0</v>
      </c>
      <c r="H12" s="115">
        <v>0</v>
      </c>
      <c r="I12" s="31">
        <f t="shared" si="2"/>
        <v>0</v>
      </c>
      <c r="J12" s="115">
        <v>2</v>
      </c>
      <c r="K12" s="31">
        <f t="shared" si="3"/>
        <v>33.333333333333329</v>
      </c>
      <c r="L12" s="115">
        <v>1</v>
      </c>
      <c r="M12" s="31">
        <f t="shared" si="4"/>
        <v>16.666666666666664</v>
      </c>
      <c r="N12" s="115">
        <v>3</v>
      </c>
      <c r="O12" s="31">
        <f t="shared" si="5"/>
        <v>50</v>
      </c>
      <c r="P12" s="115">
        <v>0</v>
      </c>
      <c r="Q12" s="1">
        <f t="shared" si="6"/>
        <v>0</v>
      </c>
      <c r="R12" s="115">
        <v>0</v>
      </c>
      <c r="S12" s="1">
        <f t="shared" si="7"/>
        <v>0</v>
      </c>
      <c r="T12" s="115">
        <v>0</v>
      </c>
      <c r="U12" s="31">
        <f t="shared" si="8"/>
        <v>0</v>
      </c>
      <c r="V12" s="1">
        <v>58</v>
      </c>
    </row>
    <row r="13" spans="1:22">
      <c r="A13" s="3">
        <v>9</v>
      </c>
      <c r="B13" s="1" t="s">
        <v>18</v>
      </c>
      <c r="C13" s="141">
        <v>17</v>
      </c>
      <c r="D13" s="1">
        <v>6</v>
      </c>
      <c r="E13" s="31">
        <f t="shared" si="0"/>
        <v>35.294117647058826</v>
      </c>
      <c r="F13" s="115">
        <v>0</v>
      </c>
      <c r="G13" s="31">
        <f t="shared" si="1"/>
        <v>0</v>
      </c>
      <c r="H13" s="115">
        <v>0</v>
      </c>
      <c r="I13" s="31">
        <f t="shared" si="2"/>
        <v>0</v>
      </c>
      <c r="J13" s="115">
        <v>0</v>
      </c>
      <c r="K13" s="31">
        <f t="shared" si="3"/>
        <v>0</v>
      </c>
      <c r="L13" s="115">
        <v>2</v>
      </c>
      <c r="M13" s="31">
        <f t="shared" si="4"/>
        <v>33.333333333333329</v>
      </c>
      <c r="N13" s="115">
        <v>4</v>
      </c>
      <c r="O13" s="31">
        <f t="shared" si="5"/>
        <v>66.666666666666657</v>
      </c>
      <c r="P13" s="115">
        <v>0</v>
      </c>
      <c r="Q13" s="1">
        <f t="shared" si="6"/>
        <v>0</v>
      </c>
      <c r="R13" s="115">
        <v>0</v>
      </c>
      <c r="S13" s="1">
        <f t="shared" si="7"/>
        <v>0</v>
      </c>
      <c r="T13" s="115">
        <v>0</v>
      </c>
      <c r="U13" s="31">
        <f t="shared" si="8"/>
        <v>0</v>
      </c>
      <c r="V13" s="1">
        <v>62</v>
      </c>
    </row>
    <row r="14" spans="1:22">
      <c r="A14" s="3">
        <v>10</v>
      </c>
      <c r="B14" s="1" t="s">
        <v>19</v>
      </c>
      <c r="C14" s="141">
        <v>17</v>
      </c>
      <c r="D14" s="1">
        <v>4</v>
      </c>
      <c r="E14" s="31">
        <f t="shared" si="0"/>
        <v>23.52941176470588</v>
      </c>
      <c r="F14" s="115">
        <v>0</v>
      </c>
      <c r="G14" s="31">
        <f t="shared" si="1"/>
        <v>0</v>
      </c>
      <c r="H14" s="115">
        <v>0</v>
      </c>
      <c r="I14" s="31">
        <f t="shared" si="2"/>
        <v>0</v>
      </c>
      <c r="J14" s="115">
        <v>0</v>
      </c>
      <c r="K14" s="31">
        <f t="shared" si="3"/>
        <v>0</v>
      </c>
      <c r="L14" s="115">
        <v>0</v>
      </c>
      <c r="M14" s="31">
        <f t="shared" si="4"/>
        <v>0</v>
      </c>
      <c r="N14" s="115">
        <v>3</v>
      </c>
      <c r="O14" s="31">
        <f t="shared" si="5"/>
        <v>75</v>
      </c>
      <c r="P14" s="115">
        <v>1</v>
      </c>
      <c r="Q14" s="1">
        <f t="shared" si="6"/>
        <v>25</v>
      </c>
      <c r="R14" s="115">
        <v>0</v>
      </c>
      <c r="S14" s="1">
        <f t="shared" si="7"/>
        <v>0</v>
      </c>
      <c r="T14" s="115">
        <v>0</v>
      </c>
      <c r="U14" s="31">
        <f t="shared" si="8"/>
        <v>0</v>
      </c>
      <c r="V14" s="1">
        <v>67</v>
      </c>
    </row>
    <row r="15" spans="1:22">
      <c r="A15" s="3">
        <v>11</v>
      </c>
      <c r="B15" s="1" t="s">
        <v>20</v>
      </c>
      <c r="C15" s="141">
        <v>10</v>
      </c>
      <c r="D15" s="1">
        <v>3</v>
      </c>
      <c r="E15" s="31">
        <f t="shared" si="0"/>
        <v>30</v>
      </c>
      <c r="F15" s="115">
        <v>0</v>
      </c>
      <c r="G15" s="31">
        <f t="shared" si="1"/>
        <v>0</v>
      </c>
      <c r="H15" s="115">
        <v>1</v>
      </c>
      <c r="I15" s="31">
        <f t="shared" si="2"/>
        <v>33.333333333333329</v>
      </c>
      <c r="J15" s="115">
        <v>0</v>
      </c>
      <c r="K15" s="31">
        <f t="shared" si="3"/>
        <v>0</v>
      </c>
      <c r="L15" s="115">
        <v>1</v>
      </c>
      <c r="M15" s="31">
        <f t="shared" si="4"/>
        <v>33.333333333333329</v>
      </c>
      <c r="N15" s="115">
        <v>1</v>
      </c>
      <c r="O15" s="31">
        <f t="shared" si="5"/>
        <v>33.333333333333329</v>
      </c>
      <c r="P15" s="115">
        <v>0</v>
      </c>
      <c r="Q15" s="1">
        <f t="shared" si="6"/>
        <v>0</v>
      </c>
      <c r="R15" s="115">
        <v>0</v>
      </c>
      <c r="S15" s="1">
        <f t="shared" si="7"/>
        <v>0</v>
      </c>
      <c r="T15" s="115">
        <v>0</v>
      </c>
      <c r="U15" s="31">
        <f t="shared" si="8"/>
        <v>0</v>
      </c>
      <c r="V15" s="1">
        <v>51</v>
      </c>
    </row>
    <row r="16" spans="1:22">
      <c r="A16" s="3"/>
      <c r="B16" s="4" t="s">
        <v>77</v>
      </c>
      <c r="C16" s="178">
        <f>SUM(C5:C15)</f>
        <v>311</v>
      </c>
      <c r="D16" s="4">
        <f>SUM(D5:D15)</f>
        <v>101</v>
      </c>
      <c r="E16" s="31">
        <f t="shared" si="0"/>
        <v>32.475884244372985</v>
      </c>
      <c r="F16" s="4">
        <f>SUM(F5:F15)</f>
        <v>6</v>
      </c>
      <c r="G16" s="31">
        <f t="shared" si="1"/>
        <v>5.9405940594059405</v>
      </c>
      <c r="H16" s="4">
        <f>SUM(H5:H15)</f>
        <v>5</v>
      </c>
      <c r="I16" s="31">
        <f t="shared" si="2"/>
        <v>4.9504950495049505</v>
      </c>
      <c r="J16" s="4">
        <f>SUM(J5:J15)</f>
        <v>12</v>
      </c>
      <c r="K16" s="31">
        <f t="shared" si="3"/>
        <v>11.881188118811881</v>
      </c>
      <c r="L16" s="4">
        <f>SUM(L5:L15)</f>
        <v>18</v>
      </c>
      <c r="M16" s="31">
        <f t="shared" si="4"/>
        <v>17.82178217821782</v>
      </c>
      <c r="N16" s="4">
        <f>SUM(N5:N15)</f>
        <v>34</v>
      </c>
      <c r="O16" s="31">
        <f t="shared" si="5"/>
        <v>33.663366336633665</v>
      </c>
      <c r="P16" s="4">
        <f>SUM(P5:P15)</f>
        <v>8</v>
      </c>
      <c r="Q16" s="31">
        <f t="shared" si="6"/>
        <v>7.9207920792079207</v>
      </c>
      <c r="R16" s="4">
        <f>SUM(R5:R15)</f>
        <v>6</v>
      </c>
      <c r="S16" s="31">
        <f t="shared" si="7"/>
        <v>5.9405940594059405</v>
      </c>
      <c r="T16" s="4">
        <f>SUM(T5:T15)</f>
        <v>9</v>
      </c>
      <c r="U16" s="31">
        <f t="shared" si="8"/>
        <v>8.9108910891089099</v>
      </c>
      <c r="V16" s="149">
        <f>AVERAGE(V5:V15)</f>
        <v>58.590909090909093</v>
      </c>
    </row>
    <row r="19" spans="1:9">
      <c r="A19" s="10"/>
      <c r="B19" s="379"/>
      <c r="C19" s="379"/>
      <c r="D19" s="379"/>
      <c r="E19" s="379"/>
      <c r="F19" s="379"/>
      <c r="G19" s="379"/>
      <c r="H19" s="379"/>
      <c r="I19" s="379"/>
    </row>
    <row r="20" spans="1:9">
      <c r="A20" s="9"/>
      <c r="B20" s="10"/>
      <c r="C20" s="92"/>
      <c r="D20" s="92"/>
      <c r="E20" s="92"/>
      <c r="F20" s="174"/>
      <c r="G20" s="11"/>
      <c r="H20" s="8"/>
      <c r="I20" s="12"/>
    </row>
    <row r="21" spans="1:9">
      <c r="A21" s="10"/>
      <c r="B21" s="10"/>
      <c r="C21" s="92"/>
      <c r="D21" s="92"/>
      <c r="E21" s="92"/>
      <c r="F21" s="175"/>
      <c r="G21" s="10"/>
      <c r="H21" s="10"/>
      <c r="I21" s="10"/>
    </row>
    <row r="22" spans="1:9">
      <c r="A22" s="10"/>
      <c r="B22" s="10"/>
      <c r="C22" s="92"/>
      <c r="D22" s="92"/>
      <c r="E22" s="92"/>
      <c r="F22" s="176"/>
      <c r="G22" s="10"/>
      <c r="H22" s="10"/>
      <c r="I22" s="10"/>
    </row>
    <row r="23" spans="1:9">
      <c r="A23" s="10"/>
      <c r="B23" s="10"/>
      <c r="C23" s="92"/>
      <c r="D23" s="92"/>
      <c r="E23" s="92"/>
      <c r="F23" s="176"/>
      <c r="G23" s="10"/>
      <c r="H23" s="10"/>
      <c r="I23" s="10"/>
    </row>
    <row r="24" spans="1:9">
      <c r="A24" s="10"/>
      <c r="B24" s="10"/>
      <c r="C24" s="92"/>
      <c r="D24" s="92"/>
      <c r="E24" s="92"/>
      <c r="F24" s="176"/>
      <c r="G24" s="10"/>
      <c r="H24" s="10"/>
      <c r="I24" s="10"/>
    </row>
    <row r="25" spans="1:9">
      <c r="A25" s="10"/>
      <c r="B25" s="10"/>
      <c r="C25" s="92"/>
      <c r="D25" s="92"/>
      <c r="E25" s="92"/>
      <c r="F25" s="176"/>
      <c r="G25" s="10"/>
      <c r="H25" s="10"/>
      <c r="I25" s="10"/>
    </row>
    <row r="26" spans="1:9">
      <c r="A26" s="10"/>
      <c r="B26" s="10"/>
      <c r="C26" s="177"/>
      <c r="D26" s="177"/>
      <c r="E26" s="177"/>
      <c r="F26" s="176"/>
      <c r="G26" s="10"/>
      <c r="H26" s="10"/>
      <c r="I26" s="10"/>
    </row>
    <row r="27" spans="1:9">
      <c r="A27" s="10"/>
      <c r="B27" s="10"/>
      <c r="C27" s="92"/>
      <c r="D27" s="92"/>
      <c r="E27" s="92"/>
      <c r="F27" s="176"/>
      <c r="G27" s="10"/>
      <c r="H27" s="10"/>
      <c r="I27" s="10"/>
    </row>
    <row r="28" spans="1:9">
      <c r="A28" s="10"/>
      <c r="B28" s="10"/>
      <c r="C28" s="92"/>
      <c r="D28" s="92"/>
      <c r="E28" s="92"/>
      <c r="F28" s="176"/>
      <c r="G28" s="10"/>
      <c r="H28" s="10"/>
      <c r="I28" s="10"/>
    </row>
    <row r="29" spans="1:9">
      <c r="A29" s="10"/>
      <c r="B29" s="10"/>
      <c r="C29" s="92"/>
      <c r="D29" s="92"/>
      <c r="E29" s="92"/>
      <c r="F29" s="176"/>
      <c r="G29" s="10"/>
      <c r="H29" s="10"/>
      <c r="I29" s="10"/>
    </row>
    <row r="30" spans="1:9">
      <c r="A30" s="10"/>
      <c r="B30" s="10"/>
      <c r="C30" s="92"/>
      <c r="D30" s="92"/>
      <c r="E30" s="92"/>
      <c r="F30" s="176"/>
      <c r="G30" s="10"/>
      <c r="H30" s="10"/>
      <c r="I30" s="10"/>
    </row>
    <row r="31" spans="1:9">
      <c r="A31" s="10"/>
      <c r="B31" s="10"/>
      <c r="C31" s="10"/>
      <c r="D31" s="10"/>
      <c r="E31" s="10"/>
      <c r="F31" s="10"/>
      <c r="G31" s="10"/>
      <c r="H31" s="10"/>
      <c r="I31" s="10"/>
    </row>
  </sheetData>
  <mergeCells count="3">
    <mergeCell ref="B19:I19"/>
    <mergeCell ref="A1:I1"/>
    <mergeCell ref="A2:I2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T8"/>
  <sheetViews>
    <sheetView topLeftCell="A16" workbookViewId="0">
      <selection activeCell="D4" sqref="D4:D7"/>
    </sheetView>
  </sheetViews>
  <sheetFormatPr defaultRowHeight="15"/>
  <cols>
    <col min="1" max="1" width="5.85546875" customWidth="1"/>
    <col min="2" max="2" width="14.140625" customWidth="1"/>
    <col min="4" max="4" width="7.5703125" customWidth="1"/>
    <col min="5" max="7" width="5.28515625" customWidth="1"/>
    <col min="8" max="20" width="5.5703125" customWidth="1"/>
  </cols>
  <sheetData>
    <row r="1" spans="1:20">
      <c r="A1" s="387" t="s">
        <v>38</v>
      </c>
      <c r="B1" s="388"/>
      <c r="C1" s="388"/>
      <c r="D1" s="388"/>
      <c r="E1" s="388"/>
      <c r="F1" s="388"/>
      <c r="G1" s="388"/>
      <c r="H1" s="388"/>
      <c r="I1" s="389"/>
    </row>
    <row r="2" spans="1:20">
      <c r="A2" s="387" t="s">
        <v>43</v>
      </c>
      <c r="B2" s="388"/>
      <c r="C2" s="388"/>
      <c r="D2" s="388"/>
      <c r="E2" s="388"/>
      <c r="F2" s="388"/>
      <c r="G2" s="388"/>
      <c r="H2" s="388"/>
      <c r="I2" s="389"/>
    </row>
    <row r="3" spans="1:20" ht="75">
      <c r="A3" s="81" t="s">
        <v>0</v>
      </c>
      <c r="B3" s="81" t="s">
        <v>1</v>
      </c>
      <c r="C3" s="116" t="s">
        <v>100</v>
      </c>
      <c r="D3" s="116" t="s">
        <v>39</v>
      </c>
      <c r="E3" s="1" t="s">
        <v>64</v>
      </c>
      <c r="F3" s="1" t="s">
        <v>109</v>
      </c>
      <c r="G3" s="1" t="s">
        <v>64</v>
      </c>
      <c r="H3" s="1" t="s">
        <v>3</v>
      </c>
      <c r="I3" s="1" t="s">
        <v>64</v>
      </c>
      <c r="J3" s="1" t="s">
        <v>4</v>
      </c>
      <c r="K3" s="1" t="s">
        <v>64</v>
      </c>
      <c r="L3" s="1" t="s">
        <v>5</v>
      </c>
      <c r="M3" s="1" t="s">
        <v>64</v>
      </c>
      <c r="N3" s="1" t="s">
        <v>6</v>
      </c>
      <c r="O3" s="1" t="s">
        <v>64</v>
      </c>
      <c r="P3" s="1" t="s">
        <v>7</v>
      </c>
      <c r="Q3" s="1" t="s">
        <v>64</v>
      </c>
      <c r="R3" s="1" t="s">
        <v>8</v>
      </c>
      <c r="S3" s="1" t="s">
        <v>64</v>
      </c>
      <c r="T3" s="116" t="s">
        <v>9</v>
      </c>
    </row>
    <row r="4" spans="1:20">
      <c r="A4" s="80">
        <v>1</v>
      </c>
      <c r="B4" s="1" t="s">
        <v>10</v>
      </c>
      <c r="C4" s="50">
        <v>37</v>
      </c>
      <c r="D4" s="1">
        <v>1</v>
      </c>
      <c r="E4" s="31">
        <f>D4/C4*100</f>
        <v>2.7027027027027026</v>
      </c>
      <c r="F4" s="115">
        <v>0</v>
      </c>
      <c r="G4" s="1">
        <f>F4/D4*100</f>
        <v>0</v>
      </c>
      <c r="H4" s="115">
        <v>1</v>
      </c>
      <c r="I4" s="1">
        <f>H4/D4*100</f>
        <v>100</v>
      </c>
      <c r="J4" s="115">
        <v>0</v>
      </c>
      <c r="K4" s="1">
        <f>J4/D4*100</f>
        <v>0</v>
      </c>
      <c r="L4" s="115">
        <v>0</v>
      </c>
      <c r="M4" s="1">
        <f>L4/D4*100</f>
        <v>0</v>
      </c>
      <c r="N4" s="115">
        <v>0</v>
      </c>
      <c r="O4" s="1">
        <f>N4/D4*100</f>
        <v>0</v>
      </c>
      <c r="P4" s="115">
        <v>0</v>
      </c>
      <c r="Q4" s="1">
        <f>P4/D4*100</f>
        <v>0</v>
      </c>
      <c r="R4" s="115">
        <v>0</v>
      </c>
      <c r="S4" s="1">
        <f>R4/D4*100</f>
        <v>0</v>
      </c>
      <c r="T4" s="1">
        <v>44</v>
      </c>
    </row>
    <row r="5" spans="1:20">
      <c r="A5" s="80">
        <v>2</v>
      </c>
      <c r="B5" s="1" t="s">
        <v>11</v>
      </c>
      <c r="C5" s="50">
        <v>19</v>
      </c>
      <c r="D5" s="1">
        <v>1</v>
      </c>
      <c r="E5" s="31">
        <f t="shared" ref="E5:E7" si="0">D5/C5*100</f>
        <v>5.2631578947368416</v>
      </c>
      <c r="F5" s="115">
        <v>1</v>
      </c>
      <c r="G5" s="1">
        <f t="shared" ref="G5:G8" si="1">F5/D5*100</f>
        <v>100</v>
      </c>
      <c r="H5" s="115">
        <v>0</v>
      </c>
      <c r="I5" s="1">
        <f t="shared" ref="I5:I8" si="2">H5/D5*100</f>
        <v>0</v>
      </c>
      <c r="J5" s="115">
        <v>0</v>
      </c>
      <c r="K5" s="1">
        <f t="shared" ref="K5:K8" si="3">J5/D5*100</f>
        <v>0</v>
      </c>
      <c r="L5" s="115">
        <v>0</v>
      </c>
      <c r="M5" s="1">
        <f t="shared" ref="M5:M8" si="4">L5/D5*100</f>
        <v>0</v>
      </c>
      <c r="N5" s="115">
        <v>0</v>
      </c>
      <c r="O5" s="1">
        <f t="shared" ref="O5:O8" si="5">N5/D5*100</f>
        <v>0</v>
      </c>
      <c r="P5" s="115">
        <v>0</v>
      </c>
      <c r="Q5" s="1">
        <f t="shared" ref="Q5:Q8" si="6">P5/D5*100</f>
        <v>0</v>
      </c>
      <c r="R5" s="115">
        <v>0</v>
      </c>
      <c r="S5" s="1">
        <f t="shared" ref="S5:S8" si="7">R5/D5*100</f>
        <v>0</v>
      </c>
      <c r="T5" s="1">
        <v>27</v>
      </c>
    </row>
    <row r="6" spans="1:20">
      <c r="A6" s="80">
        <v>3</v>
      </c>
      <c r="B6" s="1" t="s">
        <v>12</v>
      </c>
      <c r="C6" s="50">
        <v>54</v>
      </c>
      <c r="D6" s="1">
        <v>2</v>
      </c>
      <c r="E6" s="31">
        <f t="shared" si="0"/>
        <v>3.7037037037037033</v>
      </c>
      <c r="F6" s="115">
        <v>1</v>
      </c>
      <c r="G6" s="1">
        <f t="shared" si="1"/>
        <v>50</v>
      </c>
      <c r="H6" s="115">
        <v>0</v>
      </c>
      <c r="I6" s="1">
        <f t="shared" si="2"/>
        <v>0</v>
      </c>
      <c r="J6" s="115">
        <v>1</v>
      </c>
      <c r="K6" s="1">
        <f t="shared" si="3"/>
        <v>50</v>
      </c>
      <c r="L6" s="115">
        <v>0</v>
      </c>
      <c r="M6" s="1">
        <f t="shared" si="4"/>
        <v>0</v>
      </c>
      <c r="N6" s="115">
        <v>0</v>
      </c>
      <c r="O6" s="1">
        <f t="shared" si="5"/>
        <v>0</v>
      </c>
      <c r="P6" s="115">
        <v>0</v>
      </c>
      <c r="Q6" s="1">
        <f t="shared" si="6"/>
        <v>0</v>
      </c>
      <c r="R6" s="115">
        <v>0</v>
      </c>
      <c r="S6" s="1">
        <f t="shared" si="7"/>
        <v>0</v>
      </c>
      <c r="T6" s="1">
        <v>38.5</v>
      </c>
    </row>
    <row r="7" spans="1:20">
      <c r="A7" s="80">
        <v>4</v>
      </c>
      <c r="B7" s="1" t="s">
        <v>14</v>
      </c>
      <c r="C7" s="141">
        <v>14</v>
      </c>
      <c r="D7" s="1">
        <v>1</v>
      </c>
      <c r="E7" s="31">
        <f t="shared" si="0"/>
        <v>7.1428571428571423</v>
      </c>
      <c r="F7" s="115">
        <v>1</v>
      </c>
      <c r="G7" s="1">
        <f t="shared" si="1"/>
        <v>100</v>
      </c>
      <c r="H7" s="115">
        <v>0</v>
      </c>
      <c r="I7" s="1">
        <f t="shared" si="2"/>
        <v>0</v>
      </c>
      <c r="J7" s="115">
        <v>0</v>
      </c>
      <c r="K7" s="1">
        <f t="shared" si="3"/>
        <v>0</v>
      </c>
      <c r="L7" s="115">
        <v>0</v>
      </c>
      <c r="M7" s="1">
        <f t="shared" si="4"/>
        <v>0</v>
      </c>
      <c r="N7" s="115">
        <v>0</v>
      </c>
      <c r="O7" s="1">
        <f t="shared" si="5"/>
        <v>0</v>
      </c>
      <c r="P7" s="115">
        <v>0</v>
      </c>
      <c r="Q7" s="1">
        <f t="shared" si="6"/>
        <v>0</v>
      </c>
      <c r="R7" s="115">
        <v>0</v>
      </c>
      <c r="S7" s="1">
        <f t="shared" si="7"/>
        <v>0</v>
      </c>
      <c r="T7" s="1">
        <v>7</v>
      </c>
    </row>
    <row r="8" spans="1:20">
      <c r="A8" s="80"/>
      <c r="B8" s="4" t="s">
        <v>76</v>
      </c>
      <c r="C8" s="141"/>
      <c r="D8" s="141">
        <f>SUM(D4:D7)</f>
        <v>5</v>
      </c>
      <c r="E8" s="31"/>
      <c r="F8" s="115">
        <f>SUM(F4:F7)</f>
        <v>3</v>
      </c>
      <c r="G8" s="1">
        <f t="shared" si="1"/>
        <v>60</v>
      </c>
      <c r="H8" s="115">
        <f>SUM(H4:H7)</f>
        <v>1</v>
      </c>
      <c r="I8" s="1">
        <f t="shared" si="2"/>
        <v>20</v>
      </c>
      <c r="J8" s="115">
        <f>SUM(J4:J7)</f>
        <v>1</v>
      </c>
      <c r="K8" s="1">
        <f t="shared" si="3"/>
        <v>20</v>
      </c>
      <c r="L8" s="115">
        <f>SUM(L4:L7)</f>
        <v>0</v>
      </c>
      <c r="M8" s="1">
        <f t="shared" si="4"/>
        <v>0</v>
      </c>
      <c r="N8" s="115">
        <v>0</v>
      </c>
      <c r="O8" s="1">
        <f t="shared" si="5"/>
        <v>0</v>
      </c>
      <c r="P8" s="115">
        <f>SUM(P4:P7)</f>
        <v>0</v>
      </c>
      <c r="Q8" s="1">
        <f t="shared" si="6"/>
        <v>0</v>
      </c>
      <c r="R8" s="115">
        <f>SUM(R4:R7)</f>
        <v>0</v>
      </c>
      <c r="S8" s="1">
        <f t="shared" si="7"/>
        <v>0</v>
      </c>
      <c r="T8" s="4">
        <v>31</v>
      </c>
    </row>
  </sheetData>
  <mergeCells count="2">
    <mergeCell ref="A1:I1"/>
    <mergeCell ref="A2:I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13</vt:i4>
      </vt:variant>
    </vt:vector>
  </HeadingPairs>
  <TitlesOfParts>
    <vt:vector size="13" baseType="lpstr">
      <vt:lpstr>ниже мин</vt:lpstr>
      <vt:lpstr>общие св</vt:lpstr>
      <vt:lpstr>рус</vt:lpstr>
      <vt:lpstr>мат проф</vt:lpstr>
      <vt:lpstr>биология</vt:lpstr>
      <vt:lpstr>химия</vt:lpstr>
      <vt:lpstr>общест</vt:lpstr>
      <vt:lpstr>ист</vt:lpstr>
      <vt:lpstr>ИКТ</vt:lpstr>
      <vt:lpstr>лит</vt:lpstr>
      <vt:lpstr>геогр</vt:lpstr>
      <vt:lpstr>физика</vt:lpstr>
      <vt:lpstr>англ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ПК-10</cp:lastModifiedBy>
  <cp:lastPrinted>2017-08-22T06:45:07Z</cp:lastPrinted>
  <dcterms:created xsi:type="dcterms:W3CDTF">2015-06-19T12:51:14Z</dcterms:created>
  <dcterms:modified xsi:type="dcterms:W3CDTF">2020-11-06T09:21:10Z</dcterms:modified>
</cp:coreProperties>
</file>